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molina\Documents\MINSAL\COMGES\OOTT2019\PLANILLAS PROGRAMACION\"/>
    </mc:Choice>
  </mc:AlternateContent>
  <bookViews>
    <workbookView xWindow="0" yWindow="60" windowWidth="23250" windowHeight="9675"/>
  </bookViews>
  <sheets>
    <sheet name="Profesionales Medicos y No Med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7" i="1" l="1"/>
  <c r="L17" i="1"/>
  <c r="K18" i="1"/>
  <c r="L18" i="1"/>
  <c r="AV18" i="1" s="1"/>
  <c r="K19" i="1"/>
  <c r="L19" i="1"/>
  <c r="AT19" i="1" s="1"/>
  <c r="K20" i="1"/>
  <c r="L20" i="1"/>
  <c r="AT20" i="1" s="1"/>
  <c r="AV14" i="1"/>
  <c r="AV16" i="1"/>
  <c r="AV17" i="1"/>
  <c r="AV19" i="1"/>
  <c r="AT14" i="1"/>
  <c r="AT16" i="1"/>
  <c r="AT17" i="1"/>
  <c r="AT18" i="1"/>
  <c r="AV13" i="1"/>
  <c r="AT13" i="1"/>
  <c r="AM14" i="1"/>
  <c r="AN14" i="1"/>
  <c r="AQ14" i="1"/>
  <c r="AR14" i="1"/>
  <c r="AU14" i="1"/>
  <c r="O15" i="1"/>
  <c r="S15" i="1"/>
  <c r="AM15" i="1"/>
  <c r="AQ15" i="1"/>
  <c r="AU15" i="1"/>
  <c r="AM16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AD17" i="1"/>
  <c r="AE17" i="1"/>
  <c r="AF17" i="1"/>
  <c r="AG17" i="1"/>
  <c r="AH17" i="1"/>
  <c r="AI17" i="1"/>
  <c r="AJ17" i="1"/>
  <c r="AK17" i="1"/>
  <c r="AL17" i="1"/>
  <c r="AM17" i="1"/>
  <c r="AN17" i="1"/>
  <c r="AO17" i="1"/>
  <c r="AP17" i="1"/>
  <c r="AQ17" i="1"/>
  <c r="AR17" i="1"/>
  <c r="AS17" i="1"/>
  <c r="AU17" i="1"/>
  <c r="M18" i="1"/>
  <c r="N18" i="1"/>
  <c r="O18" i="1"/>
  <c r="Q18" i="1"/>
  <c r="R18" i="1"/>
  <c r="S18" i="1"/>
  <c r="U18" i="1"/>
  <c r="V18" i="1"/>
  <c r="W18" i="1"/>
  <c r="Y18" i="1"/>
  <c r="Z18" i="1"/>
  <c r="AA18" i="1"/>
  <c r="AC18" i="1"/>
  <c r="AD18" i="1"/>
  <c r="AE18" i="1"/>
  <c r="AG18" i="1"/>
  <c r="AH18" i="1"/>
  <c r="AI18" i="1"/>
  <c r="AK18" i="1"/>
  <c r="AL18" i="1"/>
  <c r="AM18" i="1"/>
  <c r="AO18" i="1"/>
  <c r="AP18" i="1"/>
  <c r="AQ18" i="1"/>
  <c r="AS18" i="1"/>
  <c r="AU18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AE19" i="1"/>
  <c r="AF19" i="1"/>
  <c r="AG19" i="1"/>
  <c r="AH19" i="1"/>
  <c r="AI19" i="1"/>
  <c r="AJ19" i="1"/>
  <c r="AK19" i="1"/>
  <c r="AL19" i="1"/>
  <c r="AM19" i="1"/>
  <c r="AN19" i="1"/>
  <c r="AO19" i="1"/>
  <c r="AP19" i="1"/>
  <c r="AQ19" i="1"/>
  <c r="AR19" i="1"/>
  <c r="AS19" i="1"/>
  <c r="AU19" i="1"/>
  <c r="M20" i="1"/>
  <c r="N20" i="1"/>
  <c r="O20" i="1"/>
  <c r="Q20" i="1"/>
  <c r="R20" i="1"/>
  <c r="S20" i="1"/>
  <c r="U20" i="1"/>
  <c r="V20" i="1"/>
  <c r="W20" i="1"/>
  <c r="Y20" i="1"/>
  <c r="Z20" i="1"/>
  <c r="AA20" i="1"/>
  <c r="AC20" i="1"/>
  <c r="AD20" i="1"/>
  <c r="AE20" i="1"/>
  <c r="AG20" i="1"/>
  <c r="AH20" i="1"/>
  <c r="AI20" i="1"/>
  <c r="AK20" i="1"/>
  <c r="AL20" i="1"/>
  <c r="AM20" i="1"/>
  <c r="AO20" i="1"/>
  <c r="AP20" i="1"/>
  <c r="AQ20" i="1"/>
  <c r="AS20" i="1"/>
  <c r="AU20" i="1"/>
  <c r="J5" i="1"/>
  <c r="J6" i="1"/>
  <c r="J7" i="1"/>
  <c r="AR13" i="1"/>
  <c r="AO13" i="1"/>
  <c r="AN13" i="1"/>
  <c r="J4" i="1"/>
  <c r="K16" i="1"/>
  <c r="L16" i="1" s="1"/>
  <c r="N16" i="1" s="1"/>
  <c r="K15" i="1"/>
  <c r="L15" i="1" s="1"/>
  <c r="T15" i="1" s="1"/>
  <c r="K14" i="1"/>
  <c r="L14" i="1" s="1"/>
  <c r="N14" i="1" s="1"/>
  <c r="K13" i="1"/>
  <c r="L13" i="1" s="1"/>
  <c r="AP13" i="1" s="1"/>
  <c r="CC5" i="1"/>
  <c r="CC6" i="1"/>
  <c r="CC7" i="1"/>
  <c r="CC4" i="1"/>
  <c r="BY5" i="1"/>
  <c r="BY6" i="1"/>
  <c r="BY7" i="1"/>
  <c r="BY4" i="1"/>
  <c r="CB7" i="1"/>
  <c r="AQ16" i="1" s="1"/>
  <c r="CB6" i="1"/>
  <c r="CB5" i="1"/>
  <c r="CB4" i="1"/>
  <c r="AU13" i="1" s="1"/>
  <c r="BU5" i="1"/>
  <c r="BU6" i="1"/>
  <c r="BU7" i="1"/>
  <c r="BU4" i="1"/>
  <c r="BQ5" i="1"/>
  <c r="BQ6" i="1"/>
  <c r="BQ7" i="1"/>
  <c r="BQ4" i="1"/>
  <c r="BM5" i="1"/>
  <c r="BM6" i="1"/>
  <c r="BM7" i="1"/>
  <c r="BM4" i="1"/>
  <c r="BI5" i="1"/>
  <c r="BI6" i="1"/>
  <c r="BI7" i="1"/>
  <c r="BI4" i="1"/>
  <c r="BX7" i="1"/>
  <c r="AS16" i="1" s="1"/>
  <c r="BT7" i="1"/>
  <c r="AO16" i="1" s="1"/>
  <c r="BP7" i="1"/>
  <c r="BL7" i="1"/>
  <c r="AK16" i="1" s="1"/>
  <c r="BX6" i="1"/>
  <c r="AS15" i="1" s="1"/>
  <c r="BT6" i="1"/>
  <c r="AO15" i="1" s="1"/>
  <c r="BP6" i="1"/>
  <c r="BL6" i="1"/>
  <c r="AK15" i="1" s="1"/>
  <c r="BX5" i="1"/>
  <c r="AS14" i="1" s="1"/>
  <c r="BT5" i="1"/>
  <c r="AO14" i="1" s="1"/>
  <c r="BP5" i="1"/>
  <c r="BL5" i="1"/>
  <c r="AK14" i="1" s="1"/>
  <c r="BX4" i="1"/>
  <c r="BT4" i="1"/>
  <c r="BP4" i="1"/>
  <c r="AM13" i="1" s="1"/>
  <c r="BL4" i="1"/>
  <c r="AK13" i="1" s="1"/>
  <c r="BG5" i="1"/>
  <c r="BG6" i="1"/>
  <c r="BG7" i="1"/>
  <c r="BG4" i="1"/>
  <c r="BF7" i="1"/>
  <c r="AI16" i="1" s="1"/>
  <c r="BC7" i="1"/>
  <c r="BB7" i="1"/>
  <c r="AG16" i="1" s="1"/>
  <c r="AY7" i="1"/>
  <c r="BF6" i="1"/>
  <c r="AI15" i="1" s="1"/>
  <c r="BC6" i="1"/>
  <c r="BB6" i="1"/>
  <c r="AG15" i="1" s="1"/>
  <c r="AY6" i="1"/>
  <c r="BF5" i="1"/>
  <c r="AI14" i="1" s="1"/>
  <c r="BC5" i="1"/>
  <c r="BB5" i="1"/>
  <c r="AG14" i="1" s="1"/>
  <c r="AY5" i="1"/>
  <c r="BF4" i="1"/>
  <c r="AI13" i="1" s="1"/>
  <c r="BC4" i="1"/>
  <c r="BB4" i="1"/>
  <c r="AG13" i="1" s="1"/>
  <c r="AY4" i="1"/>
  <c r="AX7" i="1"/>
  <c r="AE16" i="1" s="1"/>
  <c r="AU7" i="1"/>
  <c r="AT7" i="1"/>
  <c r="AC16" i="1" s="1"/>
  <c r="AQ7" i="1"/>
  <c r="AP7" i="1"/>
  <c r="AA16" i="1" s="1"/>
  <c r="AM7" i="1"/>
  <c r="AL7" i="1"/>
  <c r="Y16" i="1" s="1"/>
  <c r="AI7" i="1"/>
  <c r="AH7" i="1"/>
  <c r="W16" i="1" s="1"/>
  <c r="AE7" i="1"/>
  <c r="AD7" i="1"/>
  <c r="U16" i="1" s="1"/>
  <c r="AA7" i="1"/>
  <c r="AX6" i="1"/>
  <c r="AE15" i="1" s="1"/>
  <c r="AU6" i="1"/>
  <c r="AT6" i="1"/>
  <c r="AC15" i="1" s="1"/>
  <c r="AQ6" i="1"/>
  <c r="AP6" i="1"/>
  <c r="AA15" i="1" s="1"/>
  <c r="AM6" i="1"/>
  <c r="AL6" i="1"/>
  <c r="Y15" i="1" s="1"/>
  <c r="AI6" i="1"/>
  <c r="AH6" i="1"/>
  <c r="W15" i="1" s="1"/>
  <c r="AE6" i="1"/>
  <c r="AD6" i="1"/>
  <c r="U15" i="1" s="1"/>
  <c r="AA6" i="1"/>
  <c r="AX5" i="1"/>
  <c r="AE14" i="1" s="1"/>
  <c r="AU5" i="1"/>
  <c r="AT5" i="1"/>
  <c r="AC14" i="1" s="1"/>
  <c r="AQ5" i="1"/>
  <c r="AP5" i="1"/>
  <c r="AA14" i="1" s="1"/>
  <c r="AM5" i="1"/>
  <c r="AL5" i="1"/>
  <c r="Y14" i="1" s="1"/>
  <c r="AI5" i="1"/>
  <c r="AH5" i="1"/>
  <c r="W14" i="1" s="1"/>
  <c r="AE5" i="1"/>
  <c r="AD5" i="1"/>
  <c r="U14" i="1" s="1"/>
  <c r="AA5" i="1"/>
  <c r="AX4" i="1"/>
  <c r="AE13" i="1" s="1"/>
  <c r="AU4" i="1"/>
  <c r="AT4" i="1"/>
  <c r="AC13" i="1" s="1"/>
  <c r="AQ4" i="1"/>
  <c r="AP4" i="1"/>
  <c r="AA13" i="1" s="1"/>
  <c r="AM4" i="1"/>
  <c r="AL4" i="1"/>
  <c r="Y13" i="1" s="1"/>
  <c r="AI4" i="1"/>
  <c r="AH4" i="1"/>
  <c r="W13" i="1" s="1"/>
  <c r="AE4" i="1"/>
  <c r="AD4" i="1"/>
  <c r="U13" i="1" s="1"/>
  <c r="AA4" i="1"/>
  <c r="Z7" i="1"/>
  <c r="S16" i="1" s="1"/>
  <c r="W7" i="1"/>
  <c r="V7" i="1"/>
  <c r="Q16" i="1" s="1"/>
  <c r="S7" i="1"/>
  <c r="R7" i="1"/>
  <c r="O16" i="1" s="1"/>
  <c r="O7" i="1"/>
  <c r="Z6" i="1"/>
  <c r="W6" i="1"/>
  <c r="V6" i="1"/>
  <c r="Q15" i="1" s="1"/>
  <c r="S6" i="1"/>
  <c r="R6" i="1"/>
  <c r="O6" i="1"/>
  <c r="Z5" i="1"/>
  <c r="S14" i="1" s="1"/>
  <c r="W5" i="1"/>
  <c r="V5" i="1"/>
  <c r="Q14" i="1" s="1"/>
  <c r="S5" i="1"/>
  <c r="R5" i="1"/>
  <c r="O14" i="1" s="1"/>
  <c r="O5" i="1"/>
  <c r="Z4" i="1"/>
  <c r="S13" i="1" s="1"/>
  <c r="W4" i="1"/>
  <c r="V4" i="1"/>
  <c r="Q13" i="1" s="1"/>
  <c r="S4" i="1"/>
  <c r="R4" i="1"/>
  <c r="O13" i="1" s="1"/>
  <c r="O4" i="1"/>
  <c r="N7" i="1"/>
  <c r="M16" i="1" s="1"/>
  <c r="K7" i="1"/>
  <c r="N6" i="1"/>
  <c r="M15" i="1" s="1"/>
  <c r="K6" i="1"/>
  <c r="N5" i="1"/>
  <c r="M14" i="1" s="1"/>
  <c r="K5" i="1"/>
  <c r="N4" i="1"/>
  <c r="M13" i="1" s="1"/>
  <c r="K4" i="1"/>
  <c r="AP15" i="1" l="1"/>
  <c r="P15" i="1"/>
  <c r="AT15" i="1"/>
  <c r="AN15" i="1"/>
  <c r="AR15" i="1"/>
  <c r="AV15" i="1"/>
  <c r="AV20" i="1"/>
  <c r="AR20" i="1"/>
  <c r="AN20" i="1"/>
  <c r="AJ20" i="1"/>
  <c r="AF20" i="1"/>
  <c r="AB20" i="1"/>
  <c r="X20" i="1"/>
  <c r="T20" i="1"/>
  <c r="P20" i="1"/>
  <c r="AR18" i="1"/>
  <c r="AN18" i="1"/>
  <c r="AJ18" i="1"/>
  <c r="AF18" i="1"/>
  <c r="AB18" i="1"/>
  <c r="X18" i="1"/>
  <c r="T18" i="1"/>
  <c r="P18" i="1"/>
  <c r="AR16" i="1"/>
  <c r="AN16" i="1"/>
  <c r="AJ16" i="1"/>
  <c r="AF16" i="1"/>
  <c r="AB16" i="1"/>
  <c r="X16" i="1"/>
  <c r="T16" i="1"/>
  <c r="P16" i="1"/>
  <c r="AJ15" i="1"/>
  <c r="AF15" i="1"/>
  <c r="AB15" i="1"/>
  <c r="X15" i="1"/>
  <c r="AJ14" i="1"/>
  <c r="AF14" i="1"/>
  <c r="AB14" i="1"/>
  <c r="X14" i="1"/>
  <c r="T14" i="1"/>
  <c r="P14" i="1"/>
  <c r="AS13" i="1"/>
  <c r="AU16" i="1"/>
  <c r="AP16" i="1"/>
  <c r="AL16" i="1"/>
  <c r="AH16" i="1"/>
  <c r="AD16" i="1"/>
  <c r="Z16" i="1"/>
  <c r="V16" i="1"/>
  <c r="R16" i="1"/>
  <c r="AL15" i="1"/>
  <c r="AH15" i="1"/>
  <c r="AD15" i="1"/>
  <c r="Z15" i="1"/>
  <c r="V15" i="1"/>
  <c r="R15" i="1"/>
  <c r="N15" i="1"/>
  <c r="AP14" i="1"/>
  <c r="AL14" i="1"/>
  <c r="AH14" i="1"/>
  <c r="AD14" i="1"/>
  <c r="Z14" i="1"/>
  <c r="V14" i="1"/>
  <c r="R14" i="1"/>
  <c r="AQ13" i="1"/>
  <c r="AL13" i="1"/>
  <c r="P13" i="1"/>
  <c r="T13" i="1"/>
  <c r="X13" i="1"/>
  <c r="AB13" i="1"/>
  <c r="AF13" i="1"/>
  <c r="AJ13" i="1"/>
  <c r="N13" i="1"/>
  <c r="R13" i="1"/>
  <c r="V13" i="1"/>
  <c r="Z13" i="1"/>
  <c r="AD13" i="1"/>
  <c r="AH13" i="1"/>
</calcChain>
</file>

<file path=xl/sharedStrings.xml><?xml version="1.0" encoding="utf-8"?>
<sst xmlns="http://schemas.openxmlformats.org/spreadsheetml/2006/main" count="175" uniqueCount="96">
  <si>
    <t>PROGRAMACIÓN SEMANAL</t>
  </si>
  <si>
    <t>Distribución Semanal de Actividades Clinicas y Administrativas por Profesional</t>
  </si>
  <si>
    <t xml:space="preserve">Ley </t>
  </si>
  <si>
    <t>Hrs Semanales contratadas</t>
  </si>
  <si>
    <t>Hrs          Semanales Programadas</t>
  </si>
  <si>
    <t>% hrs.</t>
  </si>
  <si>
    <t>Hrs /semana</t>
  </si>
  <si>
    <t>Rendimiento</t>
  </si>
  <si>
    <t xml:space="preserve">Nº Pacientes Semanales      </t>
  </si>
  <si>
    <t>Nº Pacientes Semanales</t>
  </si>
  <si>
    <t>PRODUCCIÓN ANUAL</t>
  </si>
  <si>
    <t>Dias de Congreso o capacitación</t>
  </si>
  <si>
    <t>Total días no trabajados</t>
  </si>
  <si>
    <t>Dias Anuales</t>
  </si>
  <si>
    <t>En Dias Anuales</t>
  </si>
  <si>
    <t>En Semanas Anuales</t>
  </si>
  <si>
    <t xml:space="preserve">Observaciones (registrar si es Liberado de Guardia /PAO) </t>
  </si>
  <si>
    <t>HORARIO COLACIÓN</t>
  </si>
  <si>
    <t>Dias de Permisos Administrativo</t>
  </si>
  <si>
    <t>Feriados Legales</t>
  </si>
  <si>
    <t>Especialidad SIS</t>
  </si>
  <si>
    <t>Consulta de Salud Mental</t>
  </si>
  <si>
    <t>Psicodiagnóstico</t>
  </si>
  <si>
    <t>Consulta de Ingreso por Psiquiatra</t>
  </si>
  <si>
    <t>Psicoterapia Familiar</t>
  </si>
  <si>
    <t>Intervención Psicosocial Grupal</t>
  </si>
  <si>
    <t>Visita Integral de Salud Mental</t>
  </si>
  <si>
    <t>Gestión Terapéutica</t>
  </si>
  <si>
    <t>Comité Clínico</t>
  </si>
  <si>
    <t>Trabajo intersectorial</t>
  </si>
  <si>
    <t>Comité de ingreso a atención cerrada</t>
  </si>
  <si>
    <t>Actividades de autocuidado del equipo</t>
  </si>
  <si>
    <t>Consejo Técnico de Salud Mental en el Servicio de Salud</t>
  </si>
  <si>
    <t>N° Psicodiagnóstico</t>
  </si>
  <si>
    <t>N° Psicoterapia Familiar</t>
  </si>
  <si>
    <t>N° Visita Integral de Salud Mental</t>
  </si>
  <si>
    <t>N° Comité Clínico</t>
  </si>
  <si>
    <t>N° Actividades de autocuidado del equipo</t>
  </si>
  <si>
    <t>N° Consejo Técnico de Salud Mental en el Servicio de Salud</t>
  </si>
  <si>
    <t>Actividades administrativas y reuniones clínicas</t>
  </si>
  <si>
    <t xml:space="preserve">Nº Actividades de autocuidado del equipo Anuales            </t>
  </si>
  <si>
    <t>Nº Actividades de autocuidado del equipo descontando dias FL, Cap y PA</t>
  </si>
  <si>
    <t xml:space="preserve">Nº Consejos Técnicos de Salud Mental Anuales            </t>
  </si>
  <si>
    <t xml:space="preserve">Nº Actividades Trabajo intersectorial Anuales            </t>
  </si>
  <si>
    <t>Nº Actividades de Trabajo intersectorial descontando dias FL, Cap y PA</t>
  </si>
  <si>
    <t>N° Actividades de Trabajo intersectorial</t>
  </si>
  <si>
    <t xml:space="preserve">Nº Visitas Integrales de Salud Mental Anuales            </t>
  </si>
  <si>
    <t>Nº Visitas Integrales de Salud Mental descontando dias FL, Cap y PA</t>
  </si>
  <si>
    <t xml:space="preserve">Nº Gestiiones Terapéuticas Anuales            </t>
  </si>
  <si>
    <t>Nº Gestiones Terapéuticas descontando dias FL, Cap y PA</t>
  </si>
  <si>
    <t xml:space="preserve">Nº Intervenciones Psicosociales Grupal Anuales            </t>
  </si>
  <si>
    <t>Nº Intervenciones Psicosociales Grupal descontando dias FL, Cap y PA</t>
  </si>
  <si>
    <t>Nº Psicoterapias Familiares descontando dias FL, Cap y PA</t>
  </si>
  <si>
    <t xml:space="preserve">Nº Psicoterapias Familiares Anuales            </t>
  </si>
  <si>
    <t xml:space="preserve">Nº Psicoterapias Individuales anuales          </t>
  </si>
  <si>
    <t>Nº Psicoterapias Individuales descontando dias FL, Cap y PA</t>
  </si>
  <si>
    <t xml:space="preserve">Nº Psicodiagnósticos anuales      </t>
  </si>
  <si>
    <t>Nº Psicodiagnósticos descontando dias FL, Cap y PA</t>
  </si>
  <si>
    <t>Nº Consultas de Ingreso por Psiquiatra descontando dias FL, Cap y PA</t>
  </si>
  <si>
    <t>Nº Consultas de Ingreso por Psiquiatra anuales</t>
  </si>
  <si>
    <t>Nº Consultas de Salud Mental anuales</t>
  </si>
  <si>
    <t>Nº Consultas de Salud Mental descontando dias FL, Cap y PA</t>
  </si>
  <si>
    <t>Evaluación de Ingreso por Equipo</t>
  </si>
  <si>
    <t>Nº Evaluación de Ingreso por Equipo</t>
  </si>
  <si>
    <t>Consulta de control diario por Psiquiatra</t>
  </si>
  <si>
    <t>Psicoterapia Individual/Intervención Psicológica Individual</t>
  </si>
  <si>
    <t>Intervención y/o Evaluación Individual</t>
  </si>
  <si>
    <t>Entrevista Familiar</t>
  </si>
  <si>
    <t>N° Entrevista Familiar</t>
  </si>
  <si>
    <t xml:space="preserve">Nº Comités Clínicos Anuales            </t>
  </si>
  <si>
    <t>Nº Comités Clínicos descontando dias FL, Cap y PA</t>
  </si>
  <si>
    <t>RUT</t>
  </si>
  <si>
    <t>DV</t>
  </si>
  <si>
    <t>Nombres</t>
  </si>
  <si>
    <t>Apellidos</t>
  </si>
  <si>
    <t xml:space="preserve"> Programa  o especialidad  Agenda</t>
  </si>
  <si>
    <t xml:space="preserve">DESCUENTOS LEGALES:  Feriados Legales (acumulados para el año en curso), Permisos Administrativos (según ley y proporcionalidad horaria por contrato) y Capacitación (6 días) </t>
  </si>
  <si>
    <t>N° Consulta  de Ingreso por Psiquiatra</t>
  </si>
  <si>
    <t>N° Consulta Control  por Psiquiatra</t>
  </si>
  <si>
    <t>N° Psicoterapia Individual</t>
  </si>
  <si>
    <t xml:space="preserve">Nº Consultas por Psiquiatra anuales           </t>
  </si>
  <si>
    <t>Nº Consultas por Psiquiatra descontando dias FL, Cap y PA</t>
  </si>
  <si>
    <t>Nº Consejos Técnico de Salud Mental dias FL, Cap y PA</t>
  </si>
  <si>
    <t>Nº Evaluación de Ingreso por Equipo anuales</t>
  </si>
  <si>
    <t>Nº Evaluación de Ingreso por Equipo descontando dias FL, Cap y PA</t>
  </si>
  <si>
    <t xml:space="preserve">Nº Consulta  de Salud Mental    </t>
  </si>
  <si>
    <t xml:space="preserve">Nº Entrevista Familiar anuales     </t>
  </si>
  <si>
    <t>Nº Entrevista Familiar  descontando dias FL, Cap y PA</t>
  </si>
  <si>
    <t>N°Intervención y/o Evaluación Individual</t>
  </si>
  <si>
    <t xml:space="preserve">Nº Intervención y/o Evaluación Individual Anuales            </t>
  </si>
  <si>
    <t>Nº Intervención y/o Evaluación Individual descontando dias FL, Cap y PA</t>
  </si>
  <si>
    <t>N°Intervención Psicosocial Grupal</t>
  </si>
  <si>
    <t>N°Gestión Terapéutica</t>
  </si>
  <si>
    <t>N°Comité de ingreso a atención cerrada</t>
  </si>
  <si>
    <t xml:space="preserve">Nº Comité de ingreso a atención cerrada Anuales            </t>
  </si>
  <si>
    <t>Nº Comité de ingreso a atención cerrada descontando dias FL, Cap y 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</si>
</sst>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2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Arial"/>
      <family val="2"/>
    </font>
    <font>
      <sz val="10"/>
      <name val="Arial"/>
      <family val="2"/>
    </font>
    <font>
      <b/>
      <sz val="9"/>
      <color indexed="12"/>
      <name val="Arial"/>
      <family val="2"/>
    </font>
    <font>
      <b/>
      <sz val="9"/>
      <color rgb="FF0033CC"/>
      <name val="Arial"/>
      <family val="2"/>
    </font>
    <font>
      <b/>
      <sz val="12"/>
      <color theme="0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B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7" fillId="0" borderId="0"/>
  </cellStyleXfs>
  <cellXfs count="108">
    <xf numFmtId="0" fontId="0" fillId="0" borderId="0" xfId="0"/>
    <xf numFmtId="0" fontId="6" fillId="6" borderId="9" xfId="0" applyFont="1" applyFill="1" applyBorder="1" applyAlignment="1" applyProtection="1">
      <alignment horizontal="left"/>
    </xf>
    <xf numFmtId="0" fontId="6" fillId="6" borderId="7" xfId="0" applyFont="1" applyFill="1" applyBorder="1" applyAlignment="1" applyProtection="1">
      <alignment horizontal="left"/>
    </xf>
    <xf numFmtId="0" fontId="6" fillId="12" borderId="13" xfId="0" applyFont="1" applyFill="1" applyBorder="1" applyAlignment="1" applyProtection="1">
      <alignment horizontal="left"/>
    </xf>
    <xf numFmtId="0" fontId="6" fillId="12" borderId="14" xfId="0" applyFont="1" applyFill="1" applyBorder="1" applyAlignment="1" applyProtection="1">
      <alignment horizontal="left"/>
    </xf>
    <xf numFmtId="0" fontId="6" fillId="12" borderId="9" xfId="0" applyFont="1" applyFill="1" applyBorder="1" applyAlignment="1" applyProtection="1">
      <alignment horizontal="left"/>
    </xf>
    <xf numFmtId="0" fontId="6" fillId="12" borderId="15" xfId="0" applyFont="1" applyFill="1" applyBorder="1" applyAlignment="1" applyProtection="1">
      <alignment horizontal="left"/>
    </xf>
    <xf numFmtId="0" fontId="6" fillId="12" borderId="23" xfId="0" applyFont="1" applyFill="1" applyBorder="1" applyAlignment="1" applyProtection="1">
      <alignment horizontal="left"/>
    </xf>
    <xf numFmtId="0" fontId="6" fillId="12" borderId="7" xfId="0" applyFont="1" applyFill="1" applyBorder="1" applyAlignment="1" applyProtection="1">
      <alignment horizontal="left"/>
    </xf>
    <xf numFmtId="0" fontId="6" fillId="12" borderId="6" xfId="0" applyFont="1" applyFill="1" applyBorder="1" applyAlignment="1" applyProtection="1">
      <alignment horizontal="left"/>
    </xf>
    <xf numFmtId="0" fontId="6" fillId="12" borderId="17" xfId="0" applyFont="1" applyFill="1" applyBorder="1" applyAlignment="1" applyProtection="1">
      <alignment horizontal="left"/>
    </xf>
    <xf numFmtId="0" fontId="6" fillId="12" borderId="16" xfId="0" applyFont="1" applyFill="1" applyBorder="1" applyAlignment="1" applyProtection="1">
      <alignment horizontal="left"/>
    </xf>
    <xf numFmtId="0" fontId="6" fillId="12" borderId="26" xfId="0" applyFont="1" applyFill="1" applyBorder="1" applyAlignment="1" applyProtection="1">
      <alignment horizontal="left"/>
    </xf>
    <xf numFmtId="0" fontId="0" fillId="5" borderId="25" xfId="0" applyFill="1" applyBorder="1" applyAlignment="1">
      <alignment horizontal="center" vertical="center"/>
    </xf>
    <xf numFmtId="0" fontId="0" fillId="5" borderId="27" xfId="0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 wrapText="1"/>
    </xf>
    <xf numFmtId="9" fontId="8" fillId="7" borderId="23" xfId="2" applyNumberFormat="1" applyFont="1" applyFill="1" applyBorder="1" applyAlignment="1" applyProtection="1">
      <alignment horizontal="center"/>
      <protection locked="0"/>
    </xf>
    <xf numFmtId="165" fontId="9" fillId="8" borderId="23" xfId="2" applyNumberFormat="1" applyFont="1" applyFill="1" applyBorder="1" applyAlignment="1" applyProtection="1">
      <alignment horizontal="center"/>
    </xf>
    <xf numFmtId="165" fontId="9" fillId="9" borderId="23" xfId="2" applyNumberFormat="1" applyFont="1" applyFill="1" applyBorder="1" applyAlignment="1" applyProtection="1">
      <alignment horizontal="center"/>
    </xf>
    <xf numFmtId="1" fontId="9" fillId="9" borderId="5" xfId="2" applyNumberFormat="1" applyFont="1" applyFill="1" applyBorder="1" applyAlignment="1" applyProtection="1">
      <alignment horizontal="center"/>
    </xf>
    <xf numFmtId="0" fontId="5" fillId="5" borderId="4" xfId="0" applyFont="1" applyFill="1" applyBorder="1" applyAlignment="1">
      <alignment horizontal="center" vertical="center" wrapText="1"/>
    </xf>
    <xf numFmtId="9" fontId="9" fillId="7" borderId="23" xfId="2" applyNumberFormat="1" applyFont="1" applyFill="1" applyBorder="1" applyAlignment="1" applyProtection="1">
      <alignment horizontal="center"/>
      <protection locked="0"/>
    </xf>
    <xf numFmtId="0" fontId="9" fillId="9" borderId="23" xfId="2" applyNumberFormat="1" applyFont="1" applyFill="1" applyBorder="1" applyAlignment="1" applyProtection="1">
      <alignment horizontal="center"/>
    </xf>
    <xf numFmtId="0" fontId="9" fillId="9" borderId="5" xfId="2" applyNumberFormat="1" applyFont="1" applyFill="1" applyBorder="1" applyAlignment="1" applyProtection="1">
      <alignment horizontal="center"/>
    </xf>
    <xf numFmtId="1" fontId="9" fillId="9" borderId="23" xfId="2" applyNumberFormat="1" applyFont="1" applyFill="1" applyBorder="1" applyAlignment="1" applyProtection="1">
      <alignment horizontal="center"/>
    </xf>
    <xf numFmtId="9" fontId="8" fillId="7" borderId="7" xfId="2" applyNumberFormat="1" applyFont="1" applyFill="1" applyBorder="1" applyAlignment="1" applyProtection="1">
      <alignment horizontal="center"/>
      <protection locked="0"/>
    </xf>
    <xf numFmtId="0" fontId="4" fillId="5" borderId="4" xfId="0" applyFont="1" applyFill="1" applyBorder="1" applyAlignment="1">
      <alignment vertical="center" wrapText="1"/>
    </xf>
    <xf numFmtId="0" fontId="4" fillId="5" borderId="21" xfId="0" applyFont="1" applyFill="1" applyBorder="1" applyAlignment="1">
      <alignment vertical="center" wrapText="1"/>
    </xf>
    <xf numFmtId="0" fontId="4" fillId="5" borderId="21" xfId="0" applyFont="1" applyFill="1" applyBorder="1" applyAlignment="1">
      <alignment horizontal="center" vertical="center" wrapText="1"/>
    </xf>
    <xf numFmtId="164" fontId="0" fillId="5" borderId="14" xfId="0" applyNumberFormat="1" applyFill="1" applyBorder="1" applyAlignment="1">
      <alignment horizontal="center" vertical="center"/>
    </xf>
    <xf numFmtId="0" fontId="6" fillId="6" borderId="7" xfId="0" applyFont="1" applyFill="1" applyBorder="1" applyAlignment="1" applyProtection="1">
      <alignment horizontal="center"/>
    </xf>
    <xf numFmtId="0" fontId="6" fillId="12" borderId="18" xfId="0" applyFont="1" applyFill="1" applyBorder="1" applyAlignment="1" applyProtection="1">
      <alignment horizontal="left"/>
    </xf>
    <xf numFmtId="0" fontId="4" fillId="5" borderId="3" xfId="0" applyFont="1" applyFill="1" applyBorder="1" applyAlignment="1">
      <alignment vertical="center"/>
    </xf>
    <xf numFmtId="0" fontId="6" fillId="6" borderId="9" xfId="0" applyFont="1" applyFill="1" applyBorder="1" applyAlignment="1" applyProtection="1">
      <alignment horizontal="center"/>
    </xf>
    <xf numFmtId="0" fontId="2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11" fillId="11" borderId="4" xfId="1" applyFont="1" applyFill="1" applyBorder="1" applyAlignment="1">
      <alignment horizontal="center" vertical="center" wrapText="1"/>
    </xf>
    <xf numFmtId="0" fontId="11" fillId="11" borderId="3" xfId="1" applyFont="1" applyFill="1" applyBorder="1" applyAlignment="1">
      <alignment horizontal="center" vertical="center" wrapText="1"/>
    </xf>
    <xf numFmtId="0" fontId="11" fillId="11" borderId="2" xfId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2" xfId="0" applyFont="1" applyFill="1" applyBorder="1" applyAlignment="1">
      <alignment horizontal="center" vertical="center" wrapText="1"/>
    </xf>
    <xf numFmtId="0" fontId="10" fillId="10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/>
    <xf numFmtId="0" fontId="10" fillId="10" borderId="2" xfId="0" applyFont="1" applyFill="1" applyBorder="1" applyAlignment="1">
      <alignment vertical="center" wrapText="1"/>
    </xf>
    <xf numFmtId="0" fontId="10" fillId="10" borderId="3" xfId="0" applyFont="1" applyFill="1" applyBorder="1" applyAlignment="1">
      <alignment vertical="center" wrapText="1"/>
    </xf>
    <xf numFmtId="0" fontId="3" fillId="3" borderId="0" xfId="0" applyFont="1" applyFill="1" applyBorder="1" applyAlignment="1"/>
    <xf numFmtId="0" fontId="4" fillId="5" borderId="21" xfId="0" applyFont="1" applyFill="1" applyBorder="1" applyAlignment="1">
      <alignment vertical="center"/>
    </xf>
    <xf numFmtId="0" fontId="4" fillId="5" borderId="21" xfId="0" applyFont="1" applyFill="1" applyBorder="1" applyAlignment="1">
      <alignment horizontal="center" vertical="center"/>
    </xf>
    <xf numFmtId="0" fontId="4" fillId="5" borderId="29" xfId="0" applyFont="1" applyFill="1" applyBorder="1" applyAlignment="1">
      <alignment vertical="center" wrapText="1"/>
    </xf>
    <xf numFmtId="0" fontId="6" fillId="6" borderId="14" xfId="0" applyFont="1" applyFill="1" applyBorder="1" applyAlignment="1" applyProtection="1"/>
    <xf numFmtId="0" fontId="6" fillId="6" borderId="9" xfId="0" applyFont="1" applyFill="1" applyBorder="1" applyAlignment="1" applyProtection="1"/>
    <xf numFmtId="0" fontId="6" fillId="6" borderId="16" xfId="0" applyFont="1" applyFill="1" applyBorder="1" applyAlignment="1" applyProtection="1"/>
    <xf numFmtId="0" fontId="6" fillId="6" borderId="18" xfId="0" applyFont="1" applyFill="1" applyBorder="1" applyAlignment="1" applyProtection="1"/>
    <xf numFmtId="0" fontId="6" fillId="6" borderId="20" xfId="0" applyFont="1" applyFill="1" applyBorder="1" applyAlignment="1" applyProtection="1"/>
    <xf numFmtId="0" fontId="6" fillId="6" borderId="19" xfId="0" applyFont="1" applyFill="1" applyBorder="1" applyAlignment="1" applyProtection="1"/>
    <xf numFmtId="9" fontId="8" fillId="7" borderId="11" xfId="2" applyNumberFormat="1" applyFont="1" applyFill="1" applyBorder="1" applyAlignment="1" applyProtection="1">
      <alignment horizontal="center"/>
      <protection locked="0"/>
    </xf>
    <xf numFmtId="165" fontId="9" fillId="8" borderId="12" xfId="2" applyNumberFormat="1" applyFont="1" applyFill="1" applyBorder="1" applyAlignment="1" applyProtection="1">
      <alignment horizontal="center"/>
    </xf>
    <xf numFmtId="165" fontId="9" fillId="9" borderId="12" xfId="2" applyNumberFormat="1" applyFont="1" applyFill="1" applyBorder="1" applyAlignment="1" applyProtection="1">
      <alignment horizontal="center"/>
    </xf>
    <xf numFmtId="1" fontId="9" fillId="9" borderId="10" xfId="2" applyNumberFormat="1" applyFont="1" applyFill="1" applyBorder="1" applyAlignment="1" applyProtection="1">
      <alignment horizontal="center"/>
    </xf>
    <xf numFmtId="9" fontId="9" fillId="7" borderId="12" xfId="2" applyNumberFormat="1" applyFont="1" applyFill="1" applyBorder="1" applyAlignment="1" applyProtection="1">
      <alignment horizontal="center"/>
      <protection locked="0"/>
    </xf>
    <xf numFmtId="1" fontId="9" fillId="9" borderId="12" xfId="2" applyNumberFormat="1" applyFont="1" applyFill="1" applyBorder="1" applyAlignment="1" applyProtection="1">
      <alignment horizontal="center"/>
    </xf>
    <xf numFmtId="9" fontId="8" fillId="7" borderId="12" xfId="2" applyNumberFormat="1" applyFont="1" applyFill="1" applyBorder="1" applyAlignment="1" applyProtection="1">
      <alignment horizontal="center"/>
      <protection locked="0"/>
    </xf>
    <xf numFmtId="0" fontId="4" fillId="5" borderId="29" xfId="0" applyFont="1" applyFill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2" fillId="11" borderId="30" xfId="0" applyFont="1" applyFill="1" applyBorder="1" applyAlignment="1">
      <alignment horizontal="center" vertical="center" wrapText="1"/>
    </xf>
    <xf numFmtId="0" fontId="2" fillId="11" borderId="31" xfId="0" applyFont="1" applyFill="1" applyBorder="1" applyAlignment="1">
      <alignment horizontal="center" vertical="center" wrapText="1"/>
    </xf>
    <xf numFmtId="0" fontId="2" fillId="11" borderId="32" xfId="0" applyFont="1" applyFill="1" applyBorder="1" applyAlignment="1">
      <alignment horizontal="center" vertical="center" wrapText="1"/>
    </xf>
    <xf numFmtId="0" fontId="2" fillId="11" borderId="10" xfId="0" applyFont="1" applyFill="1" applyBorder="1" applyAlignment="1">
      <alignment horizontal="center" vertical="center" wrapText="1"/>
    </xf>
    <xf numFmtId="0" fontId="2" fillId="11" borderId="1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6" fillId="12" borderId="8" xfId="0" applyFont="1" applyFill="1" applyBorder="1" applyAlignment="1" applyProtection="1">
      <alignment horizontal="left"/>
    </xf>
    <xf numFmtId="0" fontId="6" fillId="12" borderId="22" xfId="0" applyFont="1" applyFill="1" applyBorder="1" applyAlignment="1" applyProtection="1">
      <alignment horizontal="left"/>
    </xf>
    <xf numFmtId="1" fontId="9" fillId="8" borderId="14" xfId="2" applyNumberFormat="1" applyFont="1" applyFill="1" applyBorder="1" applyAlignment="1" applyProtection="1">
      <alignment horizontal="center"/>
    </xf>
    <xf numFmtId="0" fontId="9" fillId="8" borderId="14" xfId="0" applyFont="1" applyFill="1" applyBorder="1" applyAlignment="1">
      <alignment horizontal="center"/>
    </xf>
    <xf numFmtId="0" fontId="9" fillId="8" borderId="23" xfId="0" applyFont="1" applyFill="1" applyBorder="1" applyAlignment="1">
      <alignment horizontal="center"/>
    </xf>
    <xf numFmtId="1" fontId="9" fillId="12" borderId="23" xfId="0" applyNumberFormat="1" applyFont="1" applyFill="1" applyBorder="1" applyAlignment="1">
      <alignment horizontal="center"/>
    </xf>
    <xf numFmtId="0" fontId="6" fillId="12" borderId="25" xfId="0" applyFont="1" applyFill="1" applyBorder="1" applyAlignment="1" applyProtection="1">
      <alignment horizontal="left"/>
    </xf>
    <xf numFmtId="0" fontId="6" fillId="12" borderId="33" xfId="0" applyFont="1" applyFill="1" applyBorder="1" applyAlignment="1" applyProtection="1">
      <alignment horizontal="left"/>
    </xf>
    <xf numFmtId="1" fontId="9" fillId="8" borderId="23" xfId="2" applyNumberFormat="1" applyFont="1" applyFill="1" applyBorder="1" applyAlignment="1" applyProtection="1">
      <alignment horizontal="center"/>
    </xf>
    <xf numFmtId="0" fontId="9" fillId="8" borderId="16" xfId="0" applyFont="1" applyFill="1" applyBorder="1" applyAlignment="1">
      <alignment horizontal="center"/>
    </xf>
    <xf numFmtId="1" fontId="9" fillId="12" borderId="16" xfId="0" applyNumberFormat="1" applyFont="1" applyFill="1" applyBorder="1" applyAlignment="1">
      <alignment horizontal="center"/>
    </xf>
    <xf numFmtId="0" fontId="6" fillId="12" borderId="24" xfId="0" applyFont="1" applyFill="1" applyBorder="1" applyAlignment="1" applyProtection="1">
      <alignment horizontal="left"/>
    </xf>
    <xf numFmtId="1" fontId="9" fillId="8" borderId="16" xfId="2" applyNumberFormat="1" applyFont="1" applyFill="1" applyBorder="1" applyAlignment="1" applyProtection="1">
      <alignment horizontal="center"/>
    </xf>
    <xf numFmtId="3" fontId="9" fillId="12" borderId="23" xfId="0" applyNumberFormat="1" applyFont="1" applyFill="1" applyBorder="1" applyAlignment="1">
      <alignment horizontal="center"/>
    </xf>
    <xf numFmtId="164" fontId="9" fillId="12" borderId="23" xfId="0" applyNumberFormat="1" applyFont="1" applyFill="1" applyBorder="1" applyAlignment="1">
      <alignment horizontal="center"/>
    </xf>
    <xf numFmtId="164" fontId="9" fillId="12" borderId="16" xfId="0" applyNumberFormat="1" applyFont="1" applyFill="1" applyBorder="1" applyAlignment="1">
      <alignment horizontal="center"/>
    </xf>
    <xf numFmtId="0" fontId="0" fillId="5" borderId="8" xfId="0" applyFill="1" applyBorder="1" applyAlignment="1">
      <alignment horizontal="center" vertical="center"/>
    </xf>
    <xf numFmtId="9" fontId="8" fillId="7" borderId="9" xfId="2" applyNumberFormat="1" applyFont="1" applyFill="1" applyBorder="1" applyAlignment="1" applyProtection="1">
      <alignment horizontal="center"/>
      <protection locked="0"/>
    </xf>
    <xf numFmtId="165" fontId="9" fillId="8" borderId="14" xfId="2" applyNumberFormat="1" applyFont="1" applyFill="1" applyBorder="1" applyAlignment="1" applyProtection="1">
      <alignment horizontal="center"/>
    </xf>
    <xf numFmtId="165" fontId="9" fillId="9" borderId="14" xfId="2" applyNumberFormat="1" applyFont="1" applyFill="1" applyBorder="1" applyAlignment="1" applyProtection="1">
      <alignment horizontal="center"/>
    </xf>
    <xf numFmtId="1" fontId="9" fillId="9" borderId="8" xfId="2" applyNumberFormat="1" applyFont="1" applyFill="1" applyBorder="1" applyAlignment="1" applyProtection="1">
      <alignment horizontal="center"/>
    </xf>
    <xf numFmtId="9" fontId="8" fillId="7" borderId="14" xfId="2" applyNumberFormat="1" applyFont="1" applyFill="1" applyBorder="1" applyAlignment="1" applyProtection="1">
      <alignment horizontal="center"/>
      <protection locked="0"/>
    </xf>
    <xf numFmtId="9" fontId="9" fillId="7" borderId="14" xfId="2" applyNumberFormat="1" applyFont="1" applyFill="1" applyBorder="1" applyAlignment="1" applyProtection="1">
      <alignment horizontal="center"/>
      <protection locked="0"/>
    </xf>
    <xf numFmtId="0" fontId="9" fillId="9" borderId="14" xfId="2" applyNumberFormat="1" applyFont="1" applyFill="1" applyBorder="1" applyAlignment="1" applyProtection="1">
      <alignment horizontal="center"/>
    </xf>
    <xf numFmtId="0" fontId="9" fillId="9" borderId="8" xfId="2" applyNumberFormat="1" applyFont="1" applyFill="1" applyBorder="1" applyAlignment="1" applyProtection="1">
      <alignment horizontal="center"/>
    </xf>
    <xf numFmtId="1" fontId="9" fillId="9" borderId="14" xfId="2" applyNumberFormat="1" applyFont="1" applyFill="1" applyBorder="1" applyAlignment="1" applyProtection="1">
      <alignment horizontal="center"/>
    </xf>
    <xf numFmtId="0" fontId="6" fillId="6" borderId="11" xfId="0" applyFont="1" applyFill="1" applyBorder="1" applyAlignment="1" applyProtection="1">
      <alignment horizontal="center"/>
    </xf>
    <xf numFmtId="0" fontId="6" fillId="6" borderId="11" xfId="0" applyFont="1" applyFill="1" applyBorder="1" applyAlignment="1" applyProtection="1">
      <alignment horizontal="left"/>
    </xf>
    <xf numFmtId="0" fontId="9" fillId="9" borderId="12" xfId="2" applyNumberFormat="1" applyFont="1" applyFill="1" applyBorder="1" applyAlignment="1" applyProtection="1">
      <alignment horizontal="center"/>
    </xf>
    <xf numFmtId="0" fontId="9" fillId="9" borderId="10" xfId="2" applyNumberFormat="1" applyFont="1" applyFill="1" applyBorder="1" applyAlignment="1" applyProtection="1">
      <alignment horizontal="center"/>
    </xf>
    <xf numFmtId="164" fontId="0" fillId="5" borderId="21" xfId="0" applyNumberFormat="1" applyFill="1" applyBorder="1" applyAlignment="1">
      <alignment horizontal="center" vertical="center"/>
    </xf>
  </cellXfs>
  <cellStyles count="3">
    <cellStyle name="Neutral" xfId="1" builtinId="2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20"/>
  <sheetViews>
    <sheetView tabSelected="1" zoomScale="80" zoomScaleNormal="80" workbookViewId="0">
      <selection activeCell="G3" sqref="G3"/>
    </sheetView>
  </sheetViews>
  <sheetFormatPr baseColWidth="10" defaultRowHeight="15" x14ac:dyDescent="0.25"/>
  <cols>
    <col min="6" max="6" width="12.7109375" customWidth="1"/>
    <col min="7" max="7" width="14.85546875" customWidth="1"/>
    <col min="8" max="8" width="14.42578125" customWidth="1"/>
    <col min="9" max="9" width="13.42578125" customWidth="1"/>
    <col min="16" max="16" width="13.7109375" customWidth="1"/>
    <col min="17" max="17" width="13" customWidth="1"/>
    <col min="39" max="39" width="14.85546875" customWidth="1"/>
  </cols>
  <sheetData>
    <row r="1" spans="1:82" ht="18.600000000000001" customHeight="1" thickBot="1" x14ac:dyDescent="0.35">
      <c r="A1" s="46" t="s">
        <v>0</v>
      </c>
      <c r="B1" s="46"/>
      <c r="C1" s="46"/>
      <c r="D1" s="46"/>
      <c r="E1" s="46"/>
      <c r="F1" s="46"/>
      <c r="G1" s="46"/>
      <c r="H1" s="46"/>
      <c r="I1" s="49"/>
      <c r="J1" s="49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</row>
    <row r="2" spans="1:82" ht="42.75" customHeight="1" thickBot="1" x14ac:dyDescent="0.3">
      <c r="A2" s="40" t="s">
        <v>1</v>
      </c>
      <c r="B2" s="41"/>
      <c r="C2" s="41"/>
      <c r="D2" s="41"/>
      <c r="E2" s="41"/>
      <c r="F2" s="41"/>
      <c r="G2" s="41"/>
      <c r="H2" s="41"/>
      <c r="I2" s="41"/>
      <c r="J2" s="42"/>
      <c r="K2" s="34" t="s">
        <v>62</v>
      </c>
      <c r="L2" s="35"/>
      <c r="M2" s="35"/>
      <c r="N2" s="36"/>
      <c r="O2" s="34" t="s">
        <v>21</v>
      </c>
      <c r="P2" s="35"/>
      <c r="Q2" s="35"/>
      <c r="R2" s="36"/>
      <c r="S2" s="34" t="s">
        <v>23</v>
      </c>
      <c r="T2" s="35"/>
      <c r="U2" s="35"/>
      <c r="V2" s="36"/>
      <c r="W2" s="34" t="s">
        <v>64</v>
      </c>
      <c r="X2" s="35"/>
      <c r="Y2" s="35"/>
      <c r="Z2" s="36"/>
      <c r="AA2" s="34" t="s">
        <v>22</v>
      </c>
      <c r="AB2" s="35"/>
      <c r="AC2" s="35"/>
      <c r="AD2" s="36"/>
      <c r="AE2" s="34" t="s">
        <v>65</v>
      </c>
      <c r="AF2" s="35"/>
      <c r="AG2" s="35"/>
      <c r="AH2" s="36"/>
      <c r="AI2" s="34" t="s">
        <v>67</v>
      </c>
      <c r="AJ2" s="35"/>
      <c r="AK2" s="35"/>
      <c r="AL2" s="36"/>
      <c r="AM2" s="34" t="s">
        <v>24</v>
      </c>
      <c r="AN2" s="35"/>
      <c r="AO2" s="35"/>
      <c r="AP2" s="36"/>
      <c r="AQ2" s="34" t="s">
        <v>66</v>
      </c>
      <c r="AR2" s="35"/>
      <c r="AS2" s="35"/>
      <c r="AT2" s="36"/>
      <c r="AU2" s="34" t="s">
        <v>25</v>
      </c>
      <c r="AV2" s="35"/>
      <c r="AW2" s="35"/>
      <c r="AX2" s="36"/>
      <c r="AY2" s="34" t="s">
        <v>27</v>
      </c>
      <c r="AZ2" s="35"/>
      <c r="BA2" s="35"/>
      <c r="BB2" s="36"/>
      <c r="BC2" s="34" t="s">
        <v>26</v>
      </c>
      <c r="BD2" s="35"/>
      <c r="BE2" s="35"/>
      <c r="BF2" s="36"/>
      <c r="BG2" s="34" t="s">
        <v>39</v>
      </c>
      <c r="BH2" s="36"/>
      <c r="BI2" s="34" t="s">
        <v>28</v>
      </c>
      <c r="BJ2" s="35"/>
      <c r="BK2" s="35"/>
      <c r="BL2" s="36"/>
      <c r="BM2" s="34" t="s">
        <v>29</v>
      </c>
      <c r="BN2" s="35"/>
      <c r="BO2" s="35"/>
      <c r="BP2" s="36"/>
      <c r="BQ2" s="34" t="s">
        <v>30</v>
      </c>
      <c r="BR2" s="35"/>
      <c r="BS2" s="35"/>
      <c r="BT2" s="36"/>
      <c r="BU2" s="34" t="s">
        <v>31</v>
      </c>
      <c r="BV2" s="35"/>
      <c r="BW2" s="35"/>
      <c r="BX2" s="36"/>
      <c r="BY2" s="34" t="s">
        <v>32</v>
      </c>
      <c r="BZ2" s="35"/>
      <c r="CA2" s="35"/>
      <c r="CB2" s="36"/>
      <c r="CC2" s="34" t="s">
        <v>17</v>
      </c>
      <c r="CD2" s="36"/>
    </row>
    <row r="3" spans="1:82" ht="75.75" customHeight="1" thickBot="1" x14ac:dyDescent="0.3">
      <c r="A3" s="50" t="s">
        <v>71</v>
      </c>
      <c r="B3" s="50" t="s">
        <v>72</v>
      </c>
      <c r="C3" s="27" t="s">
        <v>73</v>
      </c>
      <c r="D3" s="32" t="s">
        <v>74</v>
      </c>
      <c r="E3" s="51" t="s">
        <v>2</v>
      </c>
      <c r="F3" s="28" t="s">
        <v>20</v>
      </c>
      <c r="G3" s="28" t="s">
        <v>75</v>
      </c>
      <c r="H3" s="28" t="s">
        <v>16</v>
      </c>
      <c r="I3" s="26" t="s">
        <v>3</v>
      </c>
      <c r="J3" s="52" t="s">
        <v>4</v>
      </c>
      <c r="K3" s="15" t="s">
        <v>5</v>
      </c>
      <c r="L3" s="15" t="s">
        <v>6</v>
      </c>
      <c r="M3" s="15" t="s">
        <v>7</v>
      </c>
      <c r="N3" s="15" t="s">
        <v>8</v>
      </c>
      <c r="O3" s="15" t="s">
        <v>5</v>
      </c>
      <c r="P3" s="15" t="s">
        <v>6</v>
      </c>
      <c r="Q3" s="15" t="s">
        <v>7</v>
      </c>
      <c r="R3" s="20" t="s">
        <v>8</v>
      </c>
      <c r="S3" s="15" t="s">
        <v>5</v>
      </c>
      <c r="T3" s="15" t="s">
        <v>6</v>
      </c>
      <c r="U3" s="15" t="s">
        <v>7</v>
      </c>
      <c r="V3" s="20" t="s">
        <v>8</v>
      </c>
      <c r="W3" s="15" t="s">
        <v>5</v>
      </c>
      <c r="X3" s="15" t="s">
        <v>6</v>
      </c>
      <c r="Y3" s="15" t="s">
        <v>7</v>
      </c>
      <c r="Z3" s="15" t="s">
        <v>8</v>
      </c>
      <c r="AA3" s="15" t="s">
        <v>5</v>
      </c>
      <c r="AB3" s="15" t="s">
        <v>6</v>
      </c>
      <c r="AC3" s="15" t="s">
        <v>7</v>
      </c>
      <c r="AD3" s="15" t="s">
        <v>8</v>
      </c>
      <c r="AE3" s="15" t="s">
        <v>5</v>
      </c>
      <c r="AF3" s="15" t="s">
        <v>6</v>
      </c>
      <c r="AG3" s="15" t="s">
        <v>7</v>
      </c>
      <c r="AH3" s="20" t="s">
        <v>8</v>
      </c>
      <c r="AI3" s="15" t="s">
        <v>5</v>
      </c>
      <c r="AJ3" s="15" t="s">
        <v>6</v>
      </c>
      <c r="AK3" s="15" t="s">
        <v>7</v>
      </c>
      <c r="AL3" s="15" t="s">
        <v>8</v>
      </c>
      <c r="AM3" s="15" t="s">
        <v>5</v>
      </c>
      <c r="AN3" s="15" t="s">
        <v>6</v>
      </c>
      <c r="AO3" s="15" t="s">
        <v>7</v>
      </c>
      <c r="AP3" s="15" t="s">
        <v>8</v>
      </c>
      <c r="AQ3" s="15" t="s">
        <v>5</v>
      </c>
      <c r="AR3" s="15" t="s">
        <v>6</v>
      </c>
      <c r="AS3" s="15" t="s">
        <v>7</v>
      </c>
      <c r="AT3" s="15" t="s">
        <v>8</v>
      </c>
      <c r="AU3" s="15" t="s">
        <v>5</v>
      </c>
      <c r="AV3" s="15" t="s">
        <v>6</v>
      </c>
      <c r="AW3" s="15" t="s">
        <v>7</v>
      </c>
      <c r="AX3" s="15" t="s">
        <v>8</v>
      </c>
      <c r="AY3" s="15" t="s">
        <v>5</v>
      </c>
      <c r="AZ3" s="15" t="s">
        <v>6</v>
      </c>
      <c r="BA3" s="15" t="s">
        <v>7</v>
      </c>
      <c r="BB3" s="15" t="s">
        <v>8</v>
      </c>
      <c r="BC3" s="15" t="s">
        <v>5</v>
      </c>
      <c r="BD3" s="15" t="s">
        <v>6</v>
      </c>
      <c r="BE3" s="15" t="s">
        <v>7</v>
      </c>
      <c r="BF3" s="15" t="s">
        <v>8</v>
      </c>
      <c r="BG3" s="15" t="s">
        <v>5</v>
      </c>
      <c r="BH3" s="15" t="s">
        <v>6</v>
      </c>
      <c r="BI3" s="15" t="s">
        <v>5</v>
      </c>
      <c r="BJ3" s="15" t="s">
        <v>6</v>
      </c>
      <c r="BK3" s="15" t="s">
        <v>7</v>
      </c>
      <c r="BL3" s="15" t="s">
        <v>8</v>
      </c>
      <c r="BM3" s="15" t="s">
        <v>5</v>
      </c>
      <c r="BN3" s="15" t="s">
        <v>6</v>
      </c>
      <c r="BO3" s="15" t="s">
        <v>7</v>
      </c>
      <c r="BP3" s="15" t="s">
        <v>8</v>
      </c>
      <c r="BQ3" s="15" t="s">
        <v>5</v>
      </c>
      <c r="BR3" s="15" t="s">
        <v>6</v>
      </c>
      <c r="BS3" s="15" t="s">
        <v>7</v>
      </c>
      <c r="BT3" s="15" t="s">
        <v>9</v>
      </c>
      <c r="BU3" s="15" t="s">
        <v>5</v>
      </c>
      <c r="BV3" s="15" t="s">
        <v>6</v>
      </c>
      <c r="BW3" s="15" t="s">
        <v>7</v>
      </c>
      <c r="BX3" s="15" t="s">
        <v>9</v>
      </c>
      <c r="BY3" s="15" t="s">
        <v>5</v>
      </c>
      <c r="BZ3" s="15" t="s">
        <v>6</v>
      </c>
      <c r="CA3" s="15" t="s">
        <v>7</v>
      </c>
      <c r="CB3" s="15" t="s">
        <v>9</v>
      </c>
      <c r="CC3" s="15" t="s">
        <v>5</v>
      </c>
      <c r="CD3" s="15" t="s">
        <v>6</v>
      </c>
    </row>
    <row r="4" spans="1:82" ht="42.75" customHeight="1" thickBot="1" x14ac:dyDescent="0.3">
      <c r="A4" s="53"/>
      <c r="B4" s="53"/>
      <c r="C4" s="53"/>
      <c r="D4" s="54"/>
      <c r="E4" s="33"/>
      <c r="F4" s="1"/>
      <c r="G4" s="1"/>
      <c r="H4" s="1"/>
      <c r="I4" s="93">
        <v>44</v>
      </c>
      <c r="J4" s="29">
        <f>(L4+P4+T4+X4+AB4+AF4+AJ4+AN4+AR4+AV4+AZ4+BD4+BH4+BJ4+BN4+BR4+BV4+BZ4+CD4)</f>
        <v>44</v>
      </c>
      <c r="K4" s="94">
        <f>+L4/I4</f>
        <v>6.8181818181818177E-2</v>
      </c>
      <c r="L4" s="95">
        <v>3</v>
      </c>
      <c r="M4" s="96">
        <v>1</v>
      </c>
      <c r="N4" s="97">
        <f>+L4*M4</f>
        <v>3</v>
      </c>
      <c r="O4" s="98">
        <f>+P4/I4</f>
        <v>0.22727272727272727</v>
      </c>
      <c r="P4" s="95">
        <v>10</v>
      </c>
      <c r="Q4" s="96">
        <v>3</v>
      </c>
      <c r="R4" s="97">
        <f>+P4*Q4</f>
        <v>30</v>
      </c>
      <c r="S4" s="98">
        <f>T4/I4</f>
        <v>9.0909090909090912E-2</v>
      </c>
      <c r="T4" s="95">
        <v>4</v>
      </c>
      <c r="U4" s="96">
        <v>3</v>
      </c>
      <c r="V4" s="97">
        <f>T4*U4</f>
        <v>12</v>
      </c>
      <c r="W4" s="99">
        <f>+X4/I4</f>
        <v>0</v>
      </c>
      <c r="X4" s="95">
        <v>0</v>
      </c>
      <c r="Y4" s="96">
        <v>0.5</v>
      </c>
      <c r="Z4" s="100">
        <f>X4*Y4</f>
        <v>0</v>
      </c>
      <c r="AA4" s="99">
        <f>+AB4/I4</f>
        <v>0</v>
      </c>
      <c r="AB4" s="95">
        <v>0</v>
      </c>
      <c r="AC4" s="96">
        <v>0.5</v>
      </c>
      <c r="AD4" s="100">
        <f>AB4*AC4</f>
        <v>0</v>
      </c>
      <c r="AE4" s="99">
        <f>+AF4/I4</f>
        <v>0</v>
      </c>
      <c r="AF4" s="95">
        <v>0</v>
      </c>
      <c r="AG4" s="96">
        <v>0.5</v>
      </c>
      <c r="AH4" s="101">
        <f>AF4*AG4</f>
        <v>0</v>
      </c>
      <c r="AI4" s="98">
        <f>+AJ4/I4</f>
        <v>4.5454545454545456E-2</v>
      </c>
      <c r="AJ4" s="95">
        <v>2</v>
      </c>
      <c r="AK4" s="96">
        <v>10</v>
      </c>
      <c r="AL4" s="102">
        <f>+AJ4*AK4</f>
        <v>20</v>
      </c>
      <c r="AM4" s="98">
        <f>+AN4/I4</f>
        <v>0</v>
      </c>
      <c r="AN4" s="95">
        <v>0</v>
      </c>
      <c r="AO4" s="96">
        <v>10</v>
      </c>
      <c r="AP4" s="102">
        <f>+AN4*AO4</f>
        <v>0</v>
      </c>
      <c r="AQ4" s="98">
        <f>+AR4/I4</f>
        <v>4.5454545454545456E-2</v>
      </c>
      <c r="AR4" s="95">
        <v>2</v>
      </c>
      <c r="AS4" s="96">
        <v>10</v>
      </c>
      <c r="AT4" s="102">
        <f>+AR4*AS4</f>
        <v>20</v>
      </c>
      <c r="AU4" s="98">
        <f>+AV4/I4</f>
        <v>4.5454545454545456E-2</v>
      </c>
      <c r="AV4" s="95">
        <v>2</v>
      </c>
      <c r="AW4" s="96">
        <v>10</v>
      </c>
      <c r="AX4" s="102">
        <f>+AV4*AW4</f>
        <v>20</v>
      </c>
      <c r="AY4" s="98">
        <f>+AZ4/I4</f>
        <v>4.5454545454545456E-2</v>
      </c>
      <c r="AZ4" s="95">
        <v>2</v>
      </c>
      <c r="BA4" s="96">
        <v>10</v>
      </c>
      <c r="BB4" s="102">
        <f>+AZ4*BA4</f>
        <v>20</v>
      </c>
      <c r="BC4" s="98">
        <f>+BD4/I4</f>
        <v>4.5454545454545456E-2</v>
      </c>
      <c r="BD4" s="95">
        <v>2</v>
      </c>
      <c r="BE4" s="96">
        <v>10</v>
      </c>
      <c r="BF4" s="102">
        <f>+BD4*BE4</f>
        <v>20</v>
      </c>
      <c r="BG4" s="98">
        <f>+BH4/I4</f>
        <v>4.5454545454545456E-2</v>
      </c>
      <c r="BH4" s="95">
        <v>2</v>
      </c>
      <c r="BI4" s="99">
        <f>+BJ4/I4</f>
        <v>4.5454545454545456E-2</v>
      </c>
      <c r="BJ4" s="95">
        <v>2</v>
      </c>
      <c r="BK4" s="96">
        <v>1</v>
      </c>
      <c r="BL4" s="102">
        <f>+BJ4*BK4</f>
        <v>2</v>
      </c>
      <c r="BM4" s="99">
        <f>+BN4/I4</f>
        <v>4.5454545454545456E-2</v>
      </c>
      <c r="BN4" s="95">
        <v>2</v>
      </c>
      <c r="BO4" s="96">
        <v>1</v>
      </c>
      <c r="BP4" s="102">
        <f>+BN4*BO4</f>
        <v>2</v>
      </c>
      <c r="BQ4" s="99">
        <f>+BR4/I4</f>
        <v>6.8181818181818177E-2</v>
      </c>
      <c r="BR4" s="95">
        <v>3</v>
      </c>
      <c r="BS4" s="96">
        <v>0</v>
      </c>
      <c r="BT4" s="102">
        <f>+BR4*BS4</f>
        <v>0</v>
      </c>
      <c r="BU4" s="99">
        <f>+BV4/I4</f>
        <v>6.8181818181818177E-2</v>
      </c>
      <c r="BV4" s="95">
        <v>3</v>
      </c>
      <c r="BW4" s="96">
        <v>0</v>
      </c>
      <c r="BX4" s="102">
        <f>+BV4*BW4</f>
        <v>0</v>
      </c>
      <c r="BY4" s="99">
        <f>+BZ4/I4</f>
        <v>0</v>
      </c>
      <c r="BZ4" s="95">
        <v>0</v>
      </c>
      <c r="CA4" s="96">
        <v>0</v>
      </c>
      <c r="CB4" s="102">
        <f>+BZ4*CA4</f>
        <v>0</v>
      </c>
      <c r="CC4" s="98">
        <f>+CD4/I4</f>
        <v>0.11363636363636363</v>
      </c>
      <c r="CD4" s="95">
        <v>5</v>
      </c>
    </row>
    <row r="5" spans="1:82" ht="42.75" customHeight="1" thickBot="1" x14ac:dyDescent="0.3">
      <c r="A5" s="55"/>
      <c r="B5" s="55"/>
      <c r="C5" s="55"/>
      <c r="D5" s="56"/>
      <c r="E5" s="30"/>
      <c r="F5" s="2"/>
      <c r="G5" s="2"/>
      <c r="H5" s="2"/>
      <c r="I5" s="13">
        <v>22</v>
      </c>
      <c r="J5" s="29">
        <f t="shared" ref="J5:J7" si="0">(L5+P5+T5+X5+AB5+AF5+AJ5+AN5+AR5+AV5+AZ5+BD5+BH5+BJ5+BN5+BR5+BV5+BZ5+CD5)</f>
        <v>22</v>
      </c>
      <c r="K5" s="25">
        <f t="shared" ref="K5:K7" si="1">+L5/I5</f>
        <v>0.31818181818181818</v>
      </c>
      <c r="L5" s="17">
        <v>7</v>
      </c>
      <c r="M5" s="18">
        <v>1</v>
      </c>
      <c r="N5" s="19">
        <f t="shared" ref="N5:N7" si="2">+L5*M5</f>
        <v>7</v>
      </c>
      <c r="O5" s="16">
        <f t="shared" ref="O5:O7" si="3">+P5/I5</f>
        <v>9.0909090909090912E-2</v>
      </c>
      <c r="P5" s="17">
        <v>2</v>
      </c>
      <c r="Q5" s="18">
        <v>2</v>
      </c>
      <c r="R5" s="19">
        <f t="shared" ref="R5:R7" si="4">+P5*Q5</f>
        <v>4</v>
      </c>
      <c r="S5" s="16">
        <f t="shared" ref="S5:S7" si="5">T5/I5</f>
        <v>0</v>
      </c>
      <c r="T5" s="17">
        <v>0</v>
      </c>
      <c r="U5" s="18">
        <v>1</v>
      </c>
      <c r="V5" s="19">
        <f t="shared" ref="V5:V7" si="6">T5*U5</f>
        <v>0</v>
      </c>
      <c r="W5" s="21">
        <f t="shared" ref="W5:W7" si="7">+X5/I5</f>
        <v>9.0909090909090912E-2</v>
      </c>
      <c r="X5" s="17">
        <v>2</v>
      </c>
      <c r="Y5" s="18">
        <v>2</v>
      </c>
      <c r="Z5" s="22">
        <f t="shared" ref="Z5:Z7" si="8">X5*Y5</f>
        <v>4</v>
      </c>
      <c r="AA5" s="21">
        <f t="shared" ref="AA5:AA7" si="9">+AB5/I5</f>
        <v>0</v>
      </c>
      <c r="AB5" s="17">
        <v>0</v>
      </c>
      <c r="AC5" s="18">
        <v>0.5</v>
      </c>
      <c r="AD5" s="22">
        <f t="shared" ref="AD5:AD7" si="10">AB5*AC5</f>
        <v>0</v>
      </c>
      <c r="AE5" s="21">
        <f t="shared" ref="AE5:AE7" si="11">+AF5/I5</f>
        <v>0</v>
      </c>
      <c r="AF5" s="17">
        <v>0</v>
      </c>
      <c r="AG5" s="18">
        <v>0.5</v>
      </c>
      <c r="AH5" s="23">
        <f t="shared" ref="AH5:AH7" si="12">AF5*AG5</f>
        <v>0</v>
      </c>
      <c r="AI5" s="16">
        <f t="shared" ref="AI5:AI7" si="13">+AJ5/I5</f>
        <v>0</v>
      </c>
      <c r="AJ5" s="17">
        <v>0</v>
      </c>
      <c r="AK5" s="18">
        <v>10</v>
      </c>
      <c r="AL5" s="24">
        <f t="shared" ref="AL5:AL7" si="14">+AJ5*AK5</f>
        <v>0</v>
      </c>
      <c r="AM5" s="16">
        <f t="shared" ref="AM5:AM7" si="15">+AN5/I5</f>
        <v>0</v>
      </c>
      <c r="AN5" s="17">
        <v>0</v>
      </c>
      <c r="AO5" s="18">
        <v>10</v>
      </c>
      <c r="AP5" s="24">
        <f t="shared" ref="AP5:AP7" si="16">+AN5*AO5</f>
        <v>0</v>
      </c>
      <c r="AQ5" s="16">
        <f t="shared" ref="AQ5:AQ7" si="17">+AR5/I5</f>
        <v>4.5454545454545456E-2</v>
      </c>
      <c r="AR5" s="17">
        <v>1</v>
      </c>
      <c r="AS5" s="18">
        <v>10</v>
      </c>
      <c r="AT5" s="24">
        <f t="shared" ref="AT5:AT7" si="18">+AR5*AS5</f>
        <v>10</v>
      </c>
      <c r="AU5" s="16">
        <f t="shared" ref="AU5:AU7" si="19">+AV5/I5</f>
        <v>4.5454545454545456E-2</v>
      </c>
      <c r="AV5" s="17">
        <v>1</v>
      </c>
      <c r="AW5" s="18">
        <v>10</v>
      </c>
      <c r="AX5" s="24">
        <f t="shared" ref="AX5:AX7" si="20">+AV5*AW5</f>
        <v>10</v>
      </c>
      <c r="AY5" s="16">
        <f t="shared" ref="AY5:AY7" si="21">+AZ5/I5</f>
        <v>4.5454545454545456E-2</v>
      </c>
      <c r="AZ5" s="17">
        <v>1</v>
      </c>
      <c r="BA5" s="18">
        <v>10</v>
      </c>
      <c r="BB5" s="24">
        <f t="shared" ref="BB5:BB7" si="22">+AZ5*BA5</f>
        <v>10</v>
      </c>
      <c r="BC5" s="16">
        <f t="shared" ref="BC5:BC7" si="23">+BD5/I5</f>
        <v>4.5454545454545456E-2</v>
      </c>
      <c r="BD5" s="17">
        <v>1</v>
      </c>
      <c r="BE5" s="18">
        <v>10</v>
      </c>
      <c r="BF5" s="24">
        <f t="shared" ref="BF5:BF7" si="24">+BD5*BE5</f>
        <v>10</v>
      </c>
      <c r="BG5" s="16">
        <f t="shared" ref="BG5:BG7" si="25">+BH5/I5</f>
        <v>4.5454545454545456E-2</v>
      </c>
      <c r="BH5" s="17">
        <v>1</v>
      </c>
      <c r="BI5" s="21">
        <f t="shared" ref="BI5:BI7" si="26">+BJ5/I5</f>
        <v>4.5454545454545456E-2</v>
      </c>
      <c r="BJ5" s="17">
        <v>1</v>
      </c>
      <c r="BK5" s="18">
        <v>1</v>
      </c>
      <c r="BL5" s="24">
        <f t="shared" ref="BL5:BL7" si="27">+BJ5*BK5</f>
        <v>1</v>
      </c>
      <c r="BM5" s="21">
        <f t="shared" ref="BM5:BM7" si="28">+BN5/I5</f>
        <v>4.5454545454545456E-2</v>
      </c>
      <c r="BN5" s="17">
        <v>1</v>
      </c>
      <c r="BO5" s="18">
        <v>1</v>
      </c>
      <c r="BP5" s="24">
        <f t="shared" ref="BP5:BP7" si="29">+BN5*BO5</f>
        <v>1</v>
      </c>
      <c r="BQ5" s="21">
        <f t="shared" ref="BQ5:BQ7" si="30">+BR5/I5</f>
        <v>4.5454545454545456E-2</v>
      </c>
      <c r="BR5" s="17">
        <v>1</v>
      </c>
      <c r="BS5" s="18">
        <v>1</v>
      </c>
      <c r="BT5" s="24">
        <f t="shared" ref="BT5:BT7" si="31">+BR5*BS5</f>
        <v>1</v>
      </c>
      <c r="BU5" s="21">
        <f t="shared" ref="BU5:BU7" si="32">+BV5/I5</f>
        <v>4.5454545454545456E-2</v>
      </c>
      <c r="BV5" s="17">
        <v>1</v>
      </c>
      <c r="BW5" s="18">
        <v>1</v>
      </c>
      <c r="BX5" s="24">
        <f t="shared" ref="BX5:BX7" si="33">+BV5*BW5</f>
        <v>1</v>
      </c>
      <c r="BY5" s="21">
        <f t="shared" ref="BY5:BY7" si="34">+BZ5/I5</f>
        <v>4.5454545454545456E-2</v>
      </c>
      <c r="BZ5" s="17">
        <v>1</v>
      </c>
      <c r="CA5" s="18">
        <v>1</v>
      </c>
      <c r="CB5" s="24">
        <f t="shared" ref="CB5:CB7" si="35">+BZ5*CA5</f>
        <v>1</v>
      </c>
      <c r="CC5" s="16">
        <f t="shared" ref="CC5:CC7" si="36">+CD5/I5</f>
        <v>4.5454545454545456E-2</v>
      </c>
      <c r="CD5" s="17">
        <v>1</v>
      </c>
    </row>
    <row r="6" spans="1:82" ht="42.75" customHeight="1" thickBot="1" x14ac:dyDescent="0.3">
      <c r="A6" s="55"/>
      <c r="B6" s="55"/>
      <c r="C6" s="55"/>
      <c r="D6" s="56"/>
      <c r="E6" s="30"/>
      <c r="F6" s="2"/>
      <c r="G6" s="2"/>
      <c r="H6" s="2"/>
      <c r="I6" s="13"/>
      <c r="J6" s="29">
        <f t="shared" si="0"/>
        <v>0</v>
      </c>
      <c r="K6" s="25" t="e">
        <f t="shared" si="1"/>
        <v>#DIV/0!</v>
      </c>
      <c r="L6" s="17"/>
      <c r="M6" s="18"/>
      <c r="N6" s="19">
        <f t="shared" si="2"/>
        <v>0</v>
      </c>
      <c r="O6" s="16" t="e">
        <f t="shared" si="3"/>
        <v>#DIV/0!</v>
      </c>
      <c r="P6" s="17"/>
      <c r="Q6" s="18"/>
      <c r="R6" s="19">
        <f t="shared" si="4"/>
        <v>0</v>
      </c>
      <c r="S6" s="16" t="e">
        <f t="shared" si="5"/>
        <v>#DIV/0!</v>
      </c>
      <c r="T6" s="17"/>
      <c r="U6" s="18"/>
      <c r="V6" s="19">
        <f t="shared" si="6"/>
        <v>0</v>
      </c>
      <c r="W6" s="21" t="e">
        <f t="shared" si="7"/>
        <v>#DIV/0!</v>
      </c>
      <c r="X6" s="17"/>
      <c r="Y6" s="18"/>
      <c r="Z6" s="22">
        <f t="shared" si="8"/>
        <v>0</v>
      </c>
      <c r="AA6" s="21" t="e">
        <f t="shared" si="9"/>
        <v>#DIV/0!</v>
      </c>
      <c r="AB6" s="17"/>
      <c r="AC6" s="18"/>
      <c r="AD6" s="22">
        <f t="shared" si="10"/>
        <v>0</v>
      </c>
      <c r="AE6" s="21" t="e">
        <f t="shared" si="11"/>
        <v>#DIV/0!</v>
      </c>
      <c r="AF6" s="17"/>
      <c r="AG6" s="18"/>
      <c r="AH6" s="23">
        <f t="shared" si="12"/>
        <v>0</v>
      </c>
      <c r="AI6" s="16" t="e">
        <f t="shared" si="13"/>
        <v>#DIV/0!</v>
      </c>
      <c r="AJ6" s="17"/>
      <c r="AK6" s="18"/>
      <c r="AL6" s="24">
        <f t="shared" si="14"/>
        <v>0</v>
      </c>
      <c r="AM6" s="16" t="e">
        <f t="shared" si="15"/>
        <v>#DIV/0!</v>
      </c>
      <c r="AN6" s="17"/>
      <c r="AO6" s="18"/>
      <c r="AP6" s="24">
        <f t="shared" si="16"/>
        <v>0</v>
      </c>
      <c r="AQ6" s="16" t="e">
        <f t="shared" si="17"/>
        <v>#DIV/0!</v>
      </c>
      <c r="AR6" s="17"/>
      <c r="AS6" s="18"/>
      <c r="AT6" s="24">
        <f t="shared" si="18"/>
        <v>0</v>
      </c>
      <c r="AU6" s="16" t="e">
        <f t="shared" si="19"/>
        <v>#DIV/0!</v>
      </c>
      <c r="AV6" s="17"/>
      <c r="AW6" s="18"/>
      <c r="AX6" s="24">
        <f t="shared" si="20"/>
        <v>0</v>
      </c>
      <c r="AY6" s="16" t="e">
        <f t="shared" si="21"/>
        <v>#DIV/0!</v>
      </c>
      <c r="AZ6" s="17"/>
      <c r="BA6" s="18"/>
      <c r="BB6" s="24">
        <f t="shared" si="22"/>
        <v>0</v>
      </c>
      <c r="BC6" s="16" t="e">
        <f t="shared" si="23"/>
        <v>#DIV/0!</v>
      </c>
      <c r="BD6" s="17"/>
      <c r="BE6" s="18"/>
      <c r="BF6" s="24">
        <f t="shared" si="24"/>
        <v>0</v>
      </c>
      <c r="BG6" s="16" t="e">
        <f t="shared" si="25"/>
        <v>#DIV/0!</v>
      </c>
      <c r="BH6" s="17"/>
      <c r="BI6" s="21" t="e">
        <f t="shared" si="26"/>
        <v>#DIV/0!</v>
      </c>
      <c r="BJ6" s="17"/>
      <c r="BK6" s="18"/>
      <c r="BL6" s="24">
        <f t="shared" si="27"/>
        <v>0</v>
      </c>
      <c r="BM6" s="21" t="e">
        <f t="shared" si="28"/>
        <v>#DIV/0!</v>
      </c>
      <c r="BN6" s="17"/>
      <c r="BO6" s="18"/>
      <c r="BP6" s="24">
        <f t="shared" si="29"/>
        <v>0</v>
      </c>
      <c r="BQ6" s="21" t="e">
        <f t="shared" si="30"/>
        <v>#DIV/0!</v>
      </c>
      <c r="BR6" s="17"/>
      <c r="BS6" s="18"/>
      <c r="BT6" s="24">
        <f t="shared" si="31"/>
        <v>0</v>
      </c>
      <c r="BU6" s="21" t="e">
        <f t="shared" si="32"/>
        <v>#DIV/0!</v>
      </c>
      <c r="BV6" s="17"/>
      <c r="BW6" s="18"/>
      <c r="BX6" s="24">
        <f t="shared" si="33"/>
        <v>0</v>
      </c>
      <c r="BY6" s="21" t="e">
        <f t="shared" si="34"/>
        <v>#DIV/0!</v>
      </c>
      <c r="BZ6" s="17"/>
      <c r="CA6" s="18"/>
      <c r="CB6" s="24">
        <f t="shared" si="35"/>
        <v>0</v>
      </c>
      <c r="CC6" s="16" t="e">
        <f t="shared" si="36"/>
        <v>#DIV/0!</v>
      </c>
      <c r="CD6" s="17"/>
    </row>
    <row r="7" spans="1:82" ht="42.75" customHeight="1" thickBot="1" x14ac:dyDescent="0.3">
      <c r="A7" s="57"/>
      <c r="B7" s="57"/>
      <c r="C7" s="57"/>
      <c r="D7" s="58"/>
      <c r="E7" s="103"/>
      <c r="F7" s="104"/>
      <c r="G7" s="104"/>
      <c r="H7" s="104"/>
      <c r="I7" s="14"/>
      <c r="J7" s="107">
        <f t="shared" si="0"/>
        <v>0</v>
      </c>
      <c r="K7" s="59" t="e">
        <f t="shared" si="1"/>
        <v>#DIV/0!</v>
      </c>
      <c r="L7" s="60"/>
      <c r="M7" s="61"/>
      <c r="N7" s="62">
        <f t="shared" si="2"/>
        <v>0</v>
      </c>
      <c r="O7" s="65" t="e">
        <f t="shared" si="3"/>
        <v>#DIV/0!</v>
      </c>
      <c r="P7" s="60"/>
      <c r="Q7" s="61"/>
      <c r="R7" s="62">
        <f t="shared" si="4"/>
        <v>0</v>
      </c>
      <c r="S7" s="65" t="e">
        <f t="shared" si="5"/>
        <v>#DIV/0!</v>
      </c>
      <c r="T7" s="60"/>
      <c r="U7" s="61"/>
      <c r="V7" s="62">
        <f t="shared" si="6"/>
        <v>0</v>
      </c>
      <c r="W7" s="63" t="e">
        <f t="shared" si="7"/>
        <v>#DIV/0!</v>
      </c>
      <c r="X7" s="60"/>
      <c r="Y7" s="61"/>
      <c r="Z7" s="105">
        <f t="shared" si="8"/>
        <v>0</v>
      </c>
      <c r="AA7" s="63" t="e">
        <f t="shared" si="9"/>
        <v>#DIV/0!</v>
      </c>
      <c r="AB7" s="60"/>
      <c r="AC7" s="61"/>
      <c r="AD7" s="105">
        <f t="shared" si="10"/>
        <v>0</v>
      </c>
      <c r="AE7" s="63" t="e">
        <f t="shared" si="11"/>
        <v>#DIV/0!</v>
      </c>
      <c r="AF7" s="60"/>
      <c r="AG7" s="61"/>
      <c r="AH7" s="106">
        <f t="shared" si="12"/>
        <v>0</v>
      </c>
      <c r="AI7" s="65" t="e">
        <f t="shared" si="13"/>
        <v>#DIV/0!</v>
      </c>
      <c r="AJ7" s="60"/>
      <c r="AK7" s="61"/>
      <c r="AL7" s="64">
        <f t="shared" si="14"/>
        <v>0</v>
      </c>
      <c r="AM7" s="65" t="e">
        <f t="shared" si="15"/>
        <v>#DIV/0!</v>
      </c>
      <c r="AN7" s="60"/>
      <c r="AO7" s="61"/>
      <c r="AP7" s="64">
        <f t="shared" si="16"/>
        <v>0</v>
      </c>
      <c r="AQ7" s="65" t="e">
        <f t="shared" si="17"/>
        <v>#DIV/0!</v>
      </c>
      <c r="AR7" s="60"/>
      <c r="AS7" s="61"/>
      <c r="AT7" s="64">
        <f t="shared" si="18"/>
        <v>0</v>
      </c>
      <c r="AU7" s="65" t="e">
        <f t="shared" si="19"/>
        <v>#DIV/0!</v>
      </c>
      <c r="AV7" s="60"/>
      <c r="AW7" s="61"/>
      <c r="AX7" s="64">
        <f t="shared" si="20"/>
        <v>0</v>
      </c>
      <c r="AY7" s="65" t="e">
        <f t="shared" si="21"/>
        <v>#DIV/0!</v>
      </c>
      <c r="AZ7" s="60"/>
      <c r="BA7" s="61"/>
      <c r="BB7" s="64">
        <f t="shared" si="22"/>
        <v>0</v>
      </c>
      <c r="BC7" s="65" t="e">
        <f t="shared" si="23"/>
        <v>#DIV/0!</v>
      </c>
      <c r="BD7" s="60"/>
      <c r="BE7" s="61"/>
      <c r="BF7" s="64">
        <f t="shared" si="24"/>
        <v>0</v>
      </c>
      <c r="BG7" s="65" t="e">
        <f t="shared" si="25"/>
        <v>#DIV/0!</v>
      </c>
      <c r="BH7" s="60"/>
      <c r="BI7" s="63" t="e">
        <f t="shared" si="26"/>
        <v>#DIV/0!</v>
      </c>
      <c r="BJ7" s="60"/>
      <c r="BK7" s="61"/>
      <c r="BL7" s="64">
        <f t="shared" si="27"/>
        <v>0</v>
      </c>
      <c r="BM7" s="63" t="e">
        <f t="shared" si="28"/>
        <v>#DIV/0!</v>
      </c>
      <c r="BN7" s="60"/>
      <c r="BO7" s="61"/>
      <c r="BP7" s="64">
        <f t="shared" si="29"/>
        <v>0</v>
      </c>
      <c r="BQ7" s="63" t="e">
        <f t="shared" si="30"/>
        <v>#DIV/0!</v>
      </c>
      <c r="BR7" s="60"/>
      <c r="BS7" s="61"/>
      <c r="BT7" s="64">
        <f t="shared" si="31"/>
        <v>0</v>
      </c>
      <c r="BU7" s="63" t="e">
        <f t="shared" si="32"/>
        <v>#DIV/0!</v>
      </c>
      <c r="BV7" s="60"/>
      <c r="BW7" s="61"/>
      <c r="BX7" s="64">
        <f t="shared" si="33"/>
        <v>0</v>
      </c>
      <c r="BY7" s="63" t="e">
        <f t="shared" si="34"/>
        <v>#DIV/0!</v>
      </c>
      <c r="BZ7" s="60"/>
      <c r="CA7" s="61"/>
      <c r="CB7" s="64">
        <f t="shared" si="35"/>
        <v>0</v>
      </c>
      <c r="CC7" s="65" t="e">
        <f t="shared" si="36"/>
        <v>#DIV/0!</v>
      </c>
      <c r="CD7" s="60"/>
    </row>
    <row r="9" spans="1:82" ht="43.9" customHeight="1" thickBot="1" x14ac:dyDescent="0.3"/>
    <row r="10" spans="1:82" ht="16.5" customHeight="1" thickBot="1" x14ac:dyDescent="0.3">
      <c r="A10" s="44" t="s">
        <v>76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5"/>
      <c r="M10" s="43" t="s">
        <v>10</v>
      </c>
      <c r="N10" s="44"/>
      <c r="O10" s="44"/>
      <c r="P10" s="44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8"/>
    </row>
    <row r="11" spans="1:82" ht="60.75" customHeight="1" thickBot="1" x14ac:dyDescent="0.3">
      <c r="A11" s="66" t="s">
        <v>71</v>
      </c>
      <c r="B11" s="66" t="s">
        <v>72</v>
      </c>
      <c r="C11" s="67" t="s">
        <v>73</v>
      </c>
      <c r="D11" s="66" t="s">
        <v>74</v>
      </c>
      <c r="E11" s="66" t="s">
        <v>2</v>
      </c>
      <c r="F11" s="67" t="s">
        <v>20</v>
      </c>
      <c r="G11" s="68" t="s">
        <v>75</v>
      </c>
      <c r="H11" s="69" t="s">
        <v>19</v>
      </c>
      <c r="I11" s="70" t="s">
        <v>18</v>
      </c>
      <c r="J11" s="71" t="s">
        <v>11</v>
      </c>
      <c r="K11" s="72" t="s">
        <v>12</v>
      </c>
      <c r="L11" s="73"/>
      <c r="M11" s="37" t="s">
        <v>63</v>
      </c>
      <c r="N11" s="38"/>
      <c r="O11" s="37" t="s">
        <v>85</v>
      </c>
      <c r="P11" s="38"/>
      <c r="Q11" s="37" t="s">
        <v>77</v>
      </c>
      <c r="R11" s="38"/>
      <c r="S11" s="37" t="s">
        <v>78</v>
      </c>
      <c r="T11" s="39"/>
      <c r="U11" s="37" t="s">
        <v>33</v>
      </c>
      <c r="V11" s="39"/>
      <c r="W11" s="37" t="s">
        <v>79</v>
      </c>
      <c r="X11" s="39"/>
      <c r="Y11" s="37" t="s">
        <v>68</v>
      </c>
      <c r="Z11" s="39"/>
      <c r="AA11" s="37" t="s">
        <v>34</v>
      </c>
      <c r="AB11" s="39"/>
      <c r="AC11" s="37" t="s">
        <v>88</v>
      </c>
      <c r="AD11" s="38"/>
      <c r="AE11" s="37" t="s">
        <v>91</v>
      </c>
      <c r="AF11" s="38"/>
      <c r="AG11" s="37" t="s">
        <v>92</v>
      </c>
      <c r="AH11" s="38"/>
      <c r="AI11" s="37" t="s">
        <v>35</v>
      </c>
      <c r="AJ11" s="38"/>
      <c r="AK11" s="37" t="s">
        <v>36</v>
      </c>
      <c r="AL11" s="38"/>
      <c r="AM11" s="37" t="s">
        <v>45</v>
      </c>
      <c r="AN11" s="38"/>
      <c r="AO11" s="37" t="s">
        <v>93</v>
      </c>
      <c r="AP11" s="38"/>
      <c r="AQ11" s="37" t="s">
        <v>38</v>
      </c>
      <c r="AR11" s="38"/>
      <c r="AS11" s="37" t="s">
        <v>37</v>
      </c>
      <c r="AT11" s="38"/>
      <c r="AU11" s="37" t="s">
        <v>38</v>
      </c>
      <c r="AV11" s="38"/>
    </row>
    <row r="12" spans="1:82" ht="102.75" thickBot="1" x14ac:dyDescent="0.3">
      <c r="A12" s="74"/>
      <c r="B12" s="74"/>
      <c r="C12" s="75"/>
      <c r="D12" s="74"/>
      <c r="E12" s="74"/>
      <c r="F12" s="75"/>
      <c r="G12" s="76"/>
      <c r="H12" s="28" t="s">
        <v>13</v>
      </c>
      <c r="I12" s="28" t="s">
        <v>13</v>
      </c>
      <c r="J12" s="28" t="s">
        <v>13</v>
      </c>
      <c r="K12" s="28" t="s">
        <v>14</v>
      </c>
      <c r="L12" s="28" t="s">
        <v>15</v>
      </c>
      <c r="M12" s="28" t="s">
        <v>83</v>
      </c>
      <c r="N12" s="28" t="s">
        <v>84</v>
      </c>
      <c r="O12" s="28" t="s">
        <v>60</v>
      </c>
      <c r="P12" s="28" t="s">
        <v>61</v>
      </c>
      <c r="Q12" s="28" t="s">
        <v>59</v>
      </c>
      <c r="R12" s="28" t="s">
        <v>58</v>
      </c>
      <c r="S12" s="28" t="s">
        <v>80</v>
      </c>
      <c r="T12" s="28" t="s">
        <v>81</v>
      </c>
      <c r="U12" s="28" t="s">
        <v>56</v>
      </c>
      <c r="V12" s="28" t="s">
        <v>57</v>
      </c>
      <c r="W12" s="28" t="s">
        <v>54</v>
      </c>
      <c r="X12" s="28" t="s">
        <v>55</v>
      </c>
      <c r="Y12" s="28" t="s">
        <v>86</v>
      </c>
      <c r="Z12" s="28" t="s">
        <v>87</v>
      </c>
      <c r="AA12" s="28" t="s">
        <v>53</v>
      </c>
      <c r="AB12" s="28" t="s">
        <v>52</v>
      </c>
      <c r="AC12" s="28" t="s">
        <v>89</v>
      </c>
      <c r="AD12" s="28" t="s">
        <v>90</v>
      </c>
      <c r="AE12" s="28" t="s">
        <v>50</v>
      </c>
      <c r="AF12" s="28" t="s">
        <v>51</v>
      </c>
      <c r="AG12" s="28" t="s">
        <v>48</v>
      </c>
      <c r="AH12" s="28" t="s">
        <v>49</v>
      </c>
      <c r="AI12" s="28" t="s">
        <v>46</v>
      </c>
      <c r="AJ12" s="28" t="s">
        <v>47</v>
      </c>
      <c r="AK12" s="28" t="s">
        <v>69</v>
      </c>
      <c r="AL12" s="28" t="s">
        <v>70</v>
      </c>
      <c r="AM12" s="28" t="s">
        <v>43</v>
      </c>
      <c r="AN12" s="28" t="s">
        <v>44</v>
      </c>
      <c r="AO12" s="28" t="s">
        <v>94</v>
      </c>
      <c r="AP12" s="28" t="s">
        <v>95</v>
      </c>
      <c r="AQ12" s="28" t="s">
        <v>42</v>
      </c>
      <c r="AR12" s="28" t="s">
        <v>82</v>
      </c>
      <c r="AS12" s="28" t="s">
        <v>40</v>
      </c>
      <c r="AT12" s="28" t="s">
        <v>41</v>
      </c>
      <c r="AU12" s="28" t="s">
        <v>42</v>
      </c>
      <c r="AV12" s="28" t="s">
        <v>82</v>
      </c>
    </row>
    <row r="13" spans="1:82" x14ac:dyDescent="0.25">
      <c r="A13" s="77"/>
      <c r="B13" s="4"/>
      <c r="C13" s="78"/>
      <c r="D13" s="3"/>
      <c r="E13" s="5"/>
      <c r="F13" s="4"/>
      <c r="G13" s="5"/>
      <c r="H13" s="79">
        <v>12</v>
      </c>
      <c r="I13" s="80">
        <v>6</v>
      </c>
      <c r="J13" s="81">
        <v>6</v>
      </c>
      <c r="K13" s="82">
        <f>(H13+I13+J13)</f>
        <v>24</v>
      </c>
      <c r="L13" s="91">
        <f>(K13/5)</f>
        <v>4.8</v>
      </c>
      <c r="M13" s="90">
        <f>N4*49.6</f>
        <v>148.80000000000001</v>
      </c>
      <c r="N13" s="90">
        <f>(49.6-L13)*N4</f>
        <v>134.4</v>
      </c>
      <c r="O13" s="90">
        <f>R4*49.6</f>
        <v>1488</v>
      </c>
      <c r="P13" s="90">
        <f>(49.6-L13)*R4</f>
        <v>1344.0000000000002</v>
      </c>
      <c r="Q13" s="90">
        <f>V4*49.6</f>
        <v>595.20000000000005</v>
      </c>
      <c r="R13" s="90">
        <f>(49.6-L13)*V4</f>
        <v>537.6</v>
      </c>
      <c r="S13" s="90">
        <f>Z4*49.6</f>
        <v>0</v>
      </c>
      <c r="T13" s="90">
        <f>(49.6-L13)*Z4</f>
        <v>0</v>
      </c>
      <c r="U13" s="90">
        <f>AD4*49.6</f>
        <v>0</v>
      </c>
      <c r="V13" s="90">
        <f>(49.6-L13)*AD4</f>
        <v>0</v>
      </c>
      <c r="W13" s="90">
        <f>AH4*49.6</f>
        <v>0</v>
      </c>
      <c r="X13" s="90">
        <f>(49.6-L13)*AH4</f>
        <v>0</v>
      </c>
      <c r="Y13" s="90">
        <f>AL4*49.6</f>
        <v>992</v>
      </c>
      <c r="Z13" s="90">
        <f>(49.6-L13)*AL4</f>
        <v>896.00000000000011</v>
      </c>
      <c r="AA13" s="90">
        <f>AP4*49.6</f>
        <v>0</v>
      </c>
      <c r="AB13" s="90">
        <f>(49.6-L13)*AP4</f>
        <v>0</v>
      </c>
      <c r="AC13" s="90">
        <f>AT4*49.6</f>
        <v>992</v>
      </c>
      <c r="AD13" s="90">
        <f>(49.6-L13)*AT4</f>
        <v>896.00000000000011</v>
      </c>
      <c r="AE13" s="90">
        <f>AX4*49.6</f>
        <v>992</v>
      </c>
      <c r="AF13" s="90">
        <f>(49.6-L13)*AX4</f>
        <v>896.00000000000011</v>
      </c>
      <c r="AG13" s="90">
        <f>BB4*49.6</f>
        <v>992</v>
      </c>
      <c r="AH13" s="90">
        <f>(49.6-L13)*BB4</f>
        <v>896.00000000000011</v>
      </c>
      <c r="AI13" s="90">
        <f>BF4*49.6</f>
        <v>992</v>
      </c>
      <c r="AJ13" s="90">
        <f>(49.6-L13)*BF4</f>
        <v>896.00000000000011</v>
      </c>
      <c r="AK13" s="90">
        <f>BL4*49.6</f>
        <v>99.2</v>
      </c>
      <c r="AL13" s="90">
        <f>(49.6-L13)*BL4</f>
        <v>89.600000000000009</v>
      </c>
      <c r="AM13" s="90">
        <f>BP4*49.6</f>
        <v>99.2</v>
      </c>
      <c r="AN13" s="90">
        <f>(49.6-L13)*BP4</f>
        <v>89.600000000000009</v>
      </c>
      <c r="AO13" s="90">
        <f>BT4*49.6</f>
        <v>0</v>
      </c>
      <c r="AP13" s="90">
        <f>(49.6-L13)*BT4</f>
        <v>0</v>
      </c>
      <c r="AQ13" s="90">
        <f>CB4*49.6</f>
        <v>0</v>
      </c>
      <c r="AR13" s="90">
        <f>(49.6-L13)*CB4</f>
        <v>0</v>
      </c>
      <c r="AS13" s="90">
        <f>BX4*49.6</f>
        <v>0</v>
      </c>
      <c r="AT13" s="90">
        <f>(49.6-L13)*BX4</f>
        <v>0</v>
      </c>
      <c r="AU13" s="90">
        <f>CB4*49.6</f>
        <v>0</v>
      </c>
      <c r="AV13" s="90">
        <f>(49.6-L13)*CB4</f>
        <v>0</v>
      </c>
    </row>
    <row r="14" spans="1:82" x14ac:dyDescent="0.25">
      <c r="A14" s="83"/>
      <c r="B14" s="11"/>
      <c r="C14" s="84"/>
      <c r="D14" s="6"/>
      <c r="E14" s="8"/>
      <c r="F14" s="7"/>
      <c r="G14" s="8"/>
      <c r="H14" s="85">
        <v>25</v>
      </c>
      <c r="I14" s="86">
        <v>12</v>
      </c>
      <c r="J14" s="86">
        <v>6</v>
      </c>
      <c r="K14" s="87">
        <f>(H14+I14+J14)</f>
        <v>43</v>
      </c>
      <c r="L14" s="92">
        <f t="shared" ref="L14:L16" si="37">(K14/5)</f>
        <v>8.6</v>
      </c>
      <c r="M14" s="90">
        <f t="shared" ref="M14:M20" si="38">N5*49.6</f>
        <v>347.2</v>
      </c>
      <c r="N14" s="90">
        <f t="shared" ref="N14:N20" si="39">(49.6-L14)*N5</f>
        <v>287</v>
      </c>
      <c r="O14" s="90">
        <f t="shared" ref="O14:O20" si="40">R5*49.6</f>
        <v>198.4</v>
      </c>
      <c r="P14" s="90">
        <f t="shared" ref="P14:P20" si="41">(49.6-L14)*R5</f>
        <v>164</v>
      </c>
      <c r="Q14" s="90">
        <f t="shared" ref="Q14:Q20" si="42">V5*49.6</f>
        <v>0</v>
      </c>
      <c r="R14" s="90">
        <f t="shared" ref="R14:R20" si="43">(49.6-L14)*V5</f>
        <v>0</v>
      </c>
      <c r="S14" s="90">
        <f t="shared" ref="S14:S20" si="44">Z5*49.6</f>
        <v>198.4</v>
      </c>
      <c r="T14" s="90">
        <f t="shared" ref="T14:T20" si="45">(49.6-L14)*Z5</f>
        <v>164</v>
      </c>
      <c r="U14" s="90">
        <f t="shared" ref="U14:U20" si="46">AD5*49.6</f>
        <v>0</v>
      </c>
      <c r="V14" s="90">
        <f t="shared" ref="V14:V20" si="47">(49.6-L14)*AD5</f>
        <v>0</v>
      </c>
      <c r="W14" s="90">
        <f t="shared" ref="W14:W20" si="48">AH5*49.6</f>
        <v>0</v>
      </c>
      <c r="X14" s="90">
        <f t="shared" ref="X14:X20" si="49">(49.6-L14)*AH5</f>
        <v>0</v>
      </c>
      <c r="Y14" s="90">
        <f t="shared" ref="Y14:Y20" si="50">AL5*49.6</f>
        <v>0</v>
      </c>
      <c r="Z14" s="90">
        <f t="shared" ref="Z14:Z20" si="51">(49.6-L14)*AL5</f>
        <v>0</v>
      </c>
      <c r="AA14" s="90">
        <f t="shared" ref="AA14:AA20" si="52">AP5*49.6</f>
        <v>0</v>
      </c>
      <c r="AB14" s="90">
        <f t="shared" ref="AB14:AB20" si="53">(49.6-L14)*AP5</f>
        <v>0</v>
      </c>
      <c r="AC14" s="90">
        <f t="shared" ref="AC14:AC20" si="54">AT5*49.6</f>
        <v>496</v>
      </c>
      <c r="AD14" s="90">
        <f t="shared" ref="AD14:AD20" si="55">(49.6-L14)*AT5</f>
        <v>410</v>
      </c>
      <c r="AE14" s="90">
        <f t="shared" ref="AE14:AE20" si="56">AX5*49.6</f>
        <v>496</v>
      </c>
      <c r="AF14" s="90">
        <f t="shared" ref="AF14:AF20" si="57">(49.6-L14)*AX5</f>
        <v>410</v>
      </c>
      <c r="AG14" s="90">
        <f t="shared" ref="AG14:AG20" si="58">BB5*49.6</f>
        <v>496</v>
      </c>
      <c r="AH14" s="90">
        <f t="shared" ref="AH14:AH20" si="59">(49.6-L14)*BB5</f>
        <v>410</v>
      </c>
      <c r="AI14" s="90">
        <f t="shared" ref="AI14:AI20" si="60">BF5*49.6</f>
        <v>496</v>
      </c>
      <c r="AJ14" s="90">
        <f t="shared" ref="AJ14:AJ20" si="61">(49.6-L14)*BF5</f>
        <v>410</v>
      </c>
      <c r="AK14" s="90">
        <f t="shared" ref="AK14:AK20" si="62">BL5*49.6</f>
        <v>49.6</v>
      </c>
      <c r="AL14" s="90">
        <f t="shared" ref="AL14:AL20" si="63">(49.6-L14)*BL5</f>
        <v>41</v>
      </c>
      <c r="AM14" s="90">
        <f t="shared" ref="AM14:AM20" si="64">BP5*49.6</f>
        <v>49.6</v>
      </c>
      <c r="AN14" s="90">
        <f t="shared" ref="AN14:AN20" si="65">(49.6-L14)*BP5</f>
        <v>41</v>
      </c>
      <c r="AO14" s="90">
        <f t="shared" ref="AO14:AO20" si="66">BT5*49.6</f>
        <v>49.6</v>
      </c>
      <c r="AP14" s="90">
        <f t="shared" ref="AP14:AP20" si="67">(49.6-L14)*BT5</f>
        <v>41</v>
      </c>
      <c r="AQ14" s="90">
        <f t="shared" ref="AQ14:AQ20" si="68">CB5*49.6</f>
        <v>49.6</v>
      </c>
      <c r="AR14" s="90">
        <f t="shared" ref="AR14:AR20" si="69">(49.6-L14)*CB5</f>
        <v>41</v>
      </c>
      <c r="AS14" s="90">
        <f t="shared" ref="AS14:AS20" si="70">BX5*49.6</f>
        <v>49.6</v>
      </c>
      <c r="AT14" s="90">
        <f t="shared" ref="AT14:AT20" si="71">(49.6-L14)*BX5</f>
        <v>41</v>
      </c>
      <c r="AU14" s="90">
        <f t="shared" ref="AU14:AU20" si="72">CB5*49.6</f>
        <v>49.6</v>
      </c>
      <c r="AV14" s="90">
        <f t="shared" ref="AV14:AV20" si="73">(49.6-L14)*CB5</f>
        <v>41</v>
      </c>
    </row>
    <row r="15" spans="1:82" x14ac:dyDescent="0.25">
      <c r="A15" s="83"/>
      <c r="B15" s="11"/>
      <c r="C15" s="84"/>
      <c r="D15" s="6"/>
      <c r="E15" s="8"/>
      <c r="F15" s="7"/>
      <c r="G15" s="9"/>
      <c r="H15" s="85">
        <v>20</v>
      </c>
      <c r="I15" s="86">
        <v>12</v>
      </c>
      <c r="J15" s="86">
        <v>6</v>
      </c>
      <c r="K15" s="87">
        <f>(H15+I15+J15)</f>
        <v>38</v>
      </c>
      <c r="L15" s="92">
        <f t="shared" si="37"/>
        <v>7.6</v>
      </c>
      <c r="M15" s="90">
        <f t="shared" si="38"/>
        <v>0</v>
      </c>
      <c r="N15" s="90">
        <f t="shared" si="39"/>
        <v>0</v>
      </c>
      <c r="O15" s="90">
        <f t="shared" si="40"/>
        <v>0</v>
      </c>
      <c r="P15" s="90">
        <f t="shared" si="41"/>
        <v>0</v>
      </c>
      <c r="Q15" s="90">
        <f t="shared" si="42"/>
        <v>0</v>
      </c>
      <c r="R15" s="90">
        <f t="shared" si="43"/>
        <v>0</v>
      </c>
      <c r="S15" s="90">
        <f t="shared" si="44"/>
        <v>0</v>
      </c>
      <c r="T15" s="90">
        <f t="shared" si="45"/>
        <v>0</v>
      </c>
      <c r="U15" s="90">
        <f t="shared" si="46"/>
        <v>0</v>
      </c>
      <c r="V15" s="90">
        <f t="shared" si="47"/>
        <v>0</v>
      </c>
      <c r="W15" s="90">
        <f t="shared" si="48"/>
        <v>0</v>
      </c>
      <c r="X15" s="90">
        <f t="shared" si="49"/>
        <v>0</v>
      </c>
      <c r="Y15" s="90">
        <f t="shared" si="50"/>
        <v>0</v>
      </c>
      <c r="Z15" s="90">
        <f t="shared" si="51"/>
        <v>0</v>
      </c>
      <c r="AA15" s="90">
        <f t="shared" si="52"/>
        <v>0</v>
      </c>
      <c r="AB15" s="90">
        <f t="shared" si="53"/>
        <v>0</v>
      </c>
      <c r="AC15" s="90">
        <f t="shared" si="54"/>
        <v>0</v>
      </c>
      <c r="AD15" s="90">
        <f t="shared" si="55"/>
        <v>0</v>
      </c>
      <c r="AE15" s="90">
        <f t="shared" si="56"/>
        <v>0</v>
      </c>
      <c r="AF15" s="90">
        <f t="shared" si="57"/>
        <v>0</v>
      </c>
      <c r="AG15" s="90">
        <f t="shared" si="58"/>
        <v>0</v>
      </c>
      <c r="AH15" s="90">
        <f t="shared" si="59"/>
        <v>0</v>
      </c>
      <c r="AI15" s="90">
        <f t="shared" si="60"/>
        <v>0</v>
      </c>
      <c r="AJ15" s="90">
        <f t="shared" si="61"/>
        <v>0</v>
      </c>
      <c r="AK15" s="90">
        <f t="shared" si="62"/>
        <v>0</v>
      </c>
      <c r="AL15" s="90">
        <f t="shared" si="63"/>
        <v>0</v>
      </c>
      <c r="AM15" s="90">
        <f t="shared" si="64"/>
        <v>0</v>
      </c>
      <c r="AN15" s="90">
        <f t="shared" si="65"/>
        <v>0</v>
      </c>
      <c r="AO15" s="90">
        <f t="shared" si="66"/>
        <v>0</v>
      </c>
      <c r="AP15" s="90">
        <f t="shared" si="67"/>
        <v>0</v>
      </c>
      <c r="AQ15" s="90">
        <f t="shared" si="68"/>
        <v>0</v>
      </c>
      <c r="AR15" s="90">
        <f t="shared" si="69"/>
        <v>0</v>
      </c>
      <c r="AS15" s="90">
        <f t="shared" si="70"/>
        <v>0</v>
      </c>
      <c r="AT15" s="90">
        <f t="shared" si="71"/>
        <v>0</v>
      </c>
      <c r="AU15" s="90">
        <f t="shared" si="72"/>
        <v>0</v>
      </c>
      <c r="AV15" s="90">
        <f t="shared" si="73"/>
        <v>0</v>
      </c>
    </row>
    <row r="16" spans="1:82" x14ac:dyDescent="0.25">
      <c r="A16" s="83"/>
      <c r="B16" s="11"/>
      <c r="C16" s="88"/>
      <c r="D16" s="10"/>
      <c r="E16" s="31"/>
      <c r="F16" s="11"/>
      <c r="G16" s="12"/>
      <c r="H16" s="89"/>
      <c r="I16" s="86"/>
      <c r="J16" s="86"/>
      <c r="K16" s="87">
        <f>(H16+I16+J16)</f>
        <v>0</v>
      </c>
      <c r="L16" s="92">
        <f t="shared" si="37"/>
        <v>0</v>
      </c>
      <c r="M16" s="90">
        <f t="shared" si="38"/>
        <v>0</v>
      </c>
      <c r="N16" s="90">
        <f t="shared" si="39"/>
        <v>0</v>
      </c>
      <c r="O16" s="90">
        <f t="shared" si="40"/>
        <v>0</v>
      </c>
      <c r="P16" s="90">
        <f t="shared" si="41"/>
        <v>0</v>
      </c>
      <c r="Q16" s="90">
        <f t="shared" si="42"/>
        <v>0</v>
      </c>
      <c r="R16" s="90">
        <f t="shared" si="43"/>
        <v>0</v>
      </c>
      <c r="S16" s="90">
        <f t="shared" si="44"/>
        <v>0</v>
      </c>
      <c r="T16" s="90">
        <f t="shared" si="45"/>
        <v>0</v>
      </c>
      <c r="U16" s="90">
        <f t="shared" si="46"/>
        <v>0</v>
      </c>
      <c r="V16" s="90">
        <f t="shared" si="47"/>
        <v>0</v>
      </c>
      <c r="W16" s="90">
        <f t="shared" si="48"/>
        <v>0</v>
      </c>
      <c r="X16" s="90">
        <f t="shared" si="49"/>
        <v>0</v>
      </c>
      <c r="Y16" s="90">
        <f t="shared" si="50"/>
        <v>0</v>
      </c>
      <c r="Z16" s="90">
        <f t="shared" si="51"/>
        <v>0</v>
      </c>
      <c r="AA16" s="90">
        <f t="shared" si="52"/>
        <v>0</v>
      </c>
      <c r="AB16" s="90">
        <f t="shared" si="53"/>
        <v>0</v>
      </c>
      <c r="AC16" s="90">
        <f t="shared" si="54"/>
        <v>0</v>
      </c>
      <c r="AD16" s="90">
        <f t="shared" si="55"/>
        <v>0</v>
      </c>
      <c r="AE16" s="90">
        <f t="shared" si="56"/>
        <v>0</v>
      </c>
      <c r="AF16" s="90">
        <f t="shared" si="57"/>
        <v>0</v>
      </c>
      <c r="AG16" s="90">
        <f t="shared" si="58"/>
        <v>0</v>
      </c>
      <c r="AH16" s="90">
        <f t="shared" si="59"/>
        <v>0</v>
      </c>
      <c r="AI16" s="90">
        <f t="shared" si="60"/>
        <v>0</v>
      </c>
      <c r="AJ16" s="90">
        <f t="shared" si="61"/>
        <v>0</v>
      </c>
      <c r="AK16" s="90">
        <f t="shared" si="62"/>
        <v>0</v>
      </c>
      <c r="AL16" s="90">
        <f t="shared" si="63"/>
        <v>0</v>
      </c>
      <c r="AM16" s="90">
        <f t="shared" si="64"/>
        <v>0</v>
      </c>
      <c r="AN16" s="90">
        <f t="shared" si="65"/>
        <v>0</v>
      </c>
      <c r="AO16" s="90">
        <f t="shared" si="66"/>
        <v>0</v>
      </c>
      <c r="AP16" s="90">
        <f t="shared" si="67"/>
        <v>0</v>
      </c>
      <c r="AQ16" s="90">
        <f t="shared" si="68"/>
        <v>0</v>
      </c>
      <c r="AR16" s="90">
        <f t="shared" si="69"/>
        <v>0</v>
      </c>
      <c r="AS16" s="90">
        <f t="shared" si="70"/>
        <v>0</v>
      </c>
      <c r="AT16" s="90">
        <f t="shared" si="71"/>
        <v>0</v>
      </c>
      <c r="AU16" s="90">
        <f t="shared" si="72"/>
        <v>0</v>
      </c>
      <c r="AV16" s="90">
        <f t="shared" si="73"/>
        <v>0</v>
      </c>
    </row>
    <row r="17" spans="1:48" x14ac:dyDescent="0.25">
      <c r="A17" s="83"/>
      <c r="B17" s="11"/>
      <c r="C17" s="88"/>
      <c r="D17" s="10"/>
      <c r="E17" s="31"/>
      <c r="F17" s="11"/>
      <c r="G17" s="12"/>
      <c r="H17" s="89"/>
      <c r="I17" s="86"/>
      <c r="J17" s="86"/>
      <c r="K17" s="87">
        <f t="shared" ref="K17:K20" si="74">(H17+I17+J17)</f>
        <v>0</v>
      </c>
      <c r="L17" s="92">
        <f t="shared" ref="L17:L20" si="75">(K17/5)</f>
        <v>0</v>
      </c>
      <c r="M17" s="90">
        <f t="shared" si="38"/>
        <v>0</v>
      </c>
      <c r="N17" s="90">
        <f t="shared" si="39"/>
        <v>0</v>
      </c>
      <c r="O17" s="90">
        <f t="shared" si="40"/>
        <v>0</v>
      </c>
      <c r="P17" s="90">
        <f t="shared" si="41"/>
        <v>0</v>
      </c>
      <c r="Q17" s="90">
        <f t="shared" si="42"/>
        <v>0</v>
      </c>
      <c r="R17" s="90">
        <f t="shared" si="43"/>
        <v>0</v>
      </c>
      <c r="S17" s="90">
        <f t="shared" si="44"/>
        <v>0</v>
      </c>
      <c r="T17" s="90">
        <f t="shared" si="45"/>
        <v>0</v>
      </c>
      <c r="U17" s="90">
        <f t="shared" si="46"/>
        <v>0</v>
      </c>
      <c r="V17" s="90">
        <f t="shared" si="47"/>
        <v>0</v>
      </c>
      <c r="W17" s="90">
        <f t="shared" si="48"/>
        <v>0</v>
      </c>
      <c r="X17" s="90">
        <f t="shared" si="49"/>
        <v>0</v>
      </c>
      <c r="Y17" s="90">
        <f t="shared" si="50"/>
        <v>0</v>
      </c>
      <c r="Z17" s="90">
        <f t="shared" si="51"/>
        <v>0</v>
      </c>
      <c r="AA17" s="90">
        <f t="shared" si="52"/>
        <v>0</v>
      </c>
      <c r="AB17" s="90">
        <f t="shared" si="53"/>
        <v>0</v>
      </c>
      <c r="AC17" s="90">
        <f t="shared" si="54"/>
        <v>0</v>
      </c>
      <c r="AD17" s="90">
        <f t="shared" si="55"/>
        <v>0</v>
      </c>
      <c r="AE17" s="90">
        <f t="shared" si="56"/>
        <v>0</v>
      </c>
      <c r="AF17" s="90">
        <f t="shared" si="57"/>
        <v>0</v>
      </c>
      <c r="AG17" s="90">
        <f t="shared" si="58"/>
        <v>0</v>
      </c>
      <c r="AH17" s="90">
        <f t="shared" si="59"/>
        <v>0</v>
      </c>
      <c r="AI17" s="90">
        <f t="shared" si="60"/>
        <v>0</v>
      </c>
      <c r="AJ17" s="90">
        <f t="shared" si="61"/>
        <v>0</v>
      </c>
      <c r="AK17" s="90">
        <f t="shared" si="62"/>
        <v>0</v>
      </c>
      <c r="AL17" s="90">
        <f t="shared" si="63"/>
        <v>0</v>
      </c>
      <c r="AM17" s="90">
        <f t="shared" si="64"/>
        <v>0</v>
      </c>
      <c r="AN17" s="90">
        <f t="shared" si="65"/>
        <v>0</v>
      </c>
      <c r="AO17" s="90">
        <f t="shared" si="66"/>
        <v>0</v>
      </c>
      <c r="AP17" s="90">
        <f t="shared" si="67"/>
        <v>0</v>
      </c>
      <c r="AQ17" s="90">
        <f t="shared" si="68"/>
        <v>0</v>
      </c>
      <c r="AR17" s="90">
        <f t="shared" si="69"/>
        <v>0</v>
      </c>
      <c r="AS17" s="90">
        <f t="shared" si="70"/>
        <v>0</v>
      </c>
      <c r="AT17" s="90">
        <f t="shared" si="71"/>
        <v>0</v>
      </c>
      <c r="AU17" s="90">
        <f t="shared" si="72"/>
        <v>0</v>
      </c>
      <c r="AV17" s="90">
        <f t="shared" si="73"/>
        <v>0</v>
      </c>
    </row>
    <row r="18" spans="1:48" x14ac:dyDescent="0.25">
      <c r="A18" s="83"/>
      <c r="B18" s="11"/>
      <c r="C18" s="88"/>
      <c r="D18" s="10"/>
      <c r="E18" s="31"/>
      <c r="F18" s="11"/>
      <c r="G18" s="12"/>
      <c r="H18" s="89"/>
      <c r="I18" s="86"/>
      <c r="J18" s="86"/>
      <c r="K18" s="87">
        <f t="shared" si="74"/>
        <v>0</v>
      </c>
      <c r="L18" s="92">
        <f t="shared" si="75"/>
        <v>0</v>
      </c>
      <c r="M18" s="90">
        <f t="shared" si="38"/>
        <v>0</v>
      </c>
      <c r="N18" s="90">
        <f t="shared" si="39"/>
        <v>0</v>
      </c>
      <c r="O18" s="90">
        <f t="shared" si="40"/>
        <v>0</v>
      </c>
      <c r="P18" s="90">
        <f t="shared" si="41"/>
        <v>0</v>
      </c>
      <c r="Q18" s="90">
        <f t="shared" si="42"/>
        <v>0</v>
      </c>
      <c r="R18" s="90">
        <f t="shared" si="43"/>
        <v>0</v>
      </c>
      <c r="S18" s="90">
        <f t="shared" si="44"/>
        <v>0</v>
      </c>
      <c r="T18" s="90">
        <f t="shared" si="45"/>
        <v>0</v>
      </c>
      <c r="U18" s="90">
        <f t="shared" si="46"/>
        <v>0</v>
      </c>
      <c r="V18" s="90">
        <f t="shared" si="47"/>
        <v>0</v>
      </c>
      <c r="W18" s="90">
        <f t="shared" si="48"/>
        <v>0</v>
      </c>
      <c r="X18" s="90">
        <f t="shared" si="49"/>
        <v>0</v>
      </c>
      <c r="Y18" s="90">
        <f t="shared" si="50"/>
        <v>0</v>
      </c>
      <c r="Z18" s="90">
        <f t="shared" si="51"/>
        <v>0</v>
      </c>
      <c r="AA18" s="90">
        <f t="shared" si="52"/>
        <v>0</v>
      </c>
      <c r="AB18" s="90">
        <f t="shared" si="53"/>
        <v>0</v>
      </c>
      <c r="AC18" s="90">
        <f t="shared" si="54"/>
        <v>0</v>
      </c>
      <c r="AD18" s="90">
        <f t="shared" si="55"/>
        <v>0</v>
      </c>
      <c r="AE18" s="90">
        <f t="shared" si="56"/>
        <v>0</v>
      </c>
      <c r="AF18" s="90">
        <f t="shared" si="57"/>
        <v>0</v>
      </c>
      <c r="AG18" s="90">
        <f t="shared" si="58"/>
        <v>0</v>
      </c>
      <c r="AH18" s="90">
        <f t="shared" si="59"/>
        <v>0</v>
      </c>
      <c r="AI18" s="90">
        <f t="shared" si="60"/>
        <v>0</v>
      </c>
      <c r="AJ18" s="90">
        <f t="shared" si="61"/>
        <v>0</v>
      </c>
      <c r="AK18" s="90">
        <f t="shared" si="62"/>
        <v>0</v>
      </c>
      <c r="AL18" s="90">
        <f t="shared" si="63"/>
        <v>0</v>
      </c>
      <c r="AM18" s="90">
        <f t="shared" si="64"/>
        <v>0</v>
      </c>
      <c r="AN18" s="90">
        <f t="shared" si="65"/>
        <v>0</v>
      </c>
      <c r="AO18" s="90">
        <f t="shared" si="66"/>
        <v>0</v>
      </c>
      <c r="AP18" s="90">
        <f t="shared" si="67"/>
        <v>0</v>
      </c>
      <c r="AQ18" s="90">
        <f t="shared" si="68"/>
        <v>0</v>
      </c>
      <c r="AR18" s="90">
        <f t="shared" si="69"/>
        <v>0</v>
      </c>
      <c r="AS18" s="90">
        <f t="shared" si="70"/>
        <v>0</v>
      </c>
      <c r="AT18" s="90">
        <f t="shared" si="71"/>
        <v>0</v>
      </c>
      <c r="AU18" s="90">
        <f t="shared" si="72"/>
        <v>0</v>
      </c>
      <c r="AV18" s="90">
        <f t="shared" si="73"/>
        <v>0</v>
      </c>
    </row>
    <row r="19" spans="1:48" x14ac:dyDescent="0.25">
      <c r="A19" s="83"/>
      <c r="B19" s="11"/>
      <c r="C19" s="88"/>
      <c r="D19" s="10"/>
      <c r="E19" s="31"/>
      <c r="F19" s="11"/>
      <c r="G19" s="12"/>
      <c r="H19" s="89"/>
      <c r="I19" s="86"/>
      <c r="J19" s="86"/>
      <c r="K19" s="87">
        <f t="shared" si="74"/>
        <v>0</v>
      </c>
      <c r="L19" s="92">
        <f t="shared" si="75"/>
        <v>0</v>
      </c>
      <c r="M19" s="90">
        <f t="shared" si="38"/>
        <v>0</v>
      </c>
      <c r="N19" s="90">
        <f t="shared" si="39"/>
        <v>0</v>
      </c>
      <c r="O19" s="90">
        <f t="shared" si="40"/>
        <v>0</v>
      </c>
      <c r="P19" s="90">
        <f t="shared" si="41"/>
        <v>0</v>
      </c>
      <c r="Q19" s="90">
        <f t="shared" si="42"/>
        <v>0</v>
      </c>
      <c r="R19" s="90">
        <f t="shared" si="43"/>
        <v>0</v>
      </c>
      <c r="S19" s="90">
        <f t="shared" si="44"/>
        <v>0</v>
      </c>
      <c r="T19" s="90">
        <f t="shared" si="45"/>
        <v>0</v>
      </c>
      <c r="U19" s="90">
        <f t="shared" si="46"/>
        <v>0</v>
      </c>
      <c r="V19" s="90">
        <f t="shared" si="47"/>
        <v>0</v>
      </c>
      <c r="W19" s="90">
        <f t="shared" si="48"/>
        <v>0</v>
      </c>
      <c r="X19" s="90">
        <f t="shared" si="49"/>
        <v>0</v>
      </c>
      <c r="Y19" s="90">
        <f t="shared" si="50"/>
        <v>0</v>
      </c>
      <c r="Z19" s="90">
        <f t="shared" si="51"/>
        <v>0</v>
      </c>
      <c r="AA19" s="90">
        <f t="shared" si="52"/>
        <v>0</v>
      </c>
      <c r="AB19" s="90">
        <f t="shared" si="53"/>
        <v>0</v>
      </c>
      <c r="AC19" s="90">
        <f t="shared" si="54"/>
        <v>0</v>
      </c>
      <c r="AD19" s="90">
        <f t="shared" si="55"/>
        <v>0</v>
      </c>
      <c r="AE19" s="90">
        <f t="shared" si="56"/>
        <v>0</v>
      </c>
      <c r="AF19" s="90">
        <f t="shared" si="57"/>
        <v>0</v>
      </c>
      <c r="AG19" s="90">
        <f t="shared" si="58"/>
        <v>0</v>
      </c>
      <c r="AH19" s="90">
        <f t="shared" si="59"/>
        <v>0</v>
      </c>
      <c r="AI19" s="90">
        <f t="shared" si="60"/>
        <v>0</v>
      </c>
      <c r="AJ19" s="90">
        <f t="shared" si="61"/>
        <v>0</v>
      </c>
      <c r="AK19" s="90">
        <f t="shared" si="62"/>
        <v>0</v>
      </c>
      <c r="AL19" s="90">
        <f t="shared" si="63"/>
        <v>0</v>
      </c>
      <c r="AM19" s="90">
        <f t="shared" si="64"/>
        <v>0</v>
      </c>
      <c r="AN19" s="90">
        <f t="shared" si="65"/>
        <v>0</v>
      </c>
      <c r="AO19" s="90">
        <f t="shared" si="66"/>
        <v>0</v>
      </c>
      <c r="AP19" s="90">
        <f t="shared" si="67"/>
        <v>0</v>
      </c>
      <c r="AQ19" s="90">
        <f t="shared" si="68"/>
        <v>0</v>
      </c>
      <c r="AR19" s="90">
        <f t="shared" si="69"/>
        <v>0</v>
      </c>
      <c r="AS19" s="90">
        <f t="shared" si="70"/>
        <v>0</v>
      </c>
      <c r="AT19" s="90">
        <f t="shared" si="71"/>
        <v>0</v>
      </c>
      <c r="AU19" s="90">
        <f t="shared" si="72"/>
        <v>0</v>
      </c>
      <c r="AV19" s="90">
        <f t="shared" si="73"/>
        <v>0</v>
      </c>
    </row>
    <row r="20" spans="1:48" x14ac:dyDescent="0.25">
      <c r="A20" s="83"/>
      <c r="B20" s="11"/>
      <c r="C20" s="88"/>
      <c r="D20" s="10"/>
      <c r="E20" s="31"/>
      <c r="F20" s="11"/>
      <c r="G20" s="12"/>
      <c r="H20" s="89"/>
      <c r="I20" s="86"/>
      <c r="J20" s="86"/>
      <c r="K20" s="87">
        <f t="shared" si="74"/>
        <v>0</v>
      </c>
      <c r="L20" s="92">
        <f t="shared" si="75"/>
        <v>0</v>
      </c>
      <c r="M20" s="90">
        <f t="shared" si="38"/>
        <v>0</v>
      </c>
      <c r="N20" s="90">
        <f t="shared" si="39"/>
        <v>0</v>
      </c>
      <c r="O20" s="90">
        <f t="shared" si="40"/>
        <v>0</v>
      </c>
      <c r="P20" s="90">
        <f t="shared" si="41"/>
        <v>0</v>
      </c>
      <c r="Q20" s="90">
        <f t="shared" si="42"/>
        <v>0</v>
      </c>
      <c r="R20" s="90">
        <f t="shared" si="43"/>
        <v>0</v>
      </c>
      <c r="S20" s="90">
        <f t="shared" si="44"/>
        <v>0</v>
      </c>
      <c r="T20" s="90">
        <f t="shared" si="45"/>
        <v>0</v>
      </c>
      <c r="U20" s="90">
        <f t="shared" si="46"/>
        <v>0</v>
      </c>
      <c r="V20" s="90">
        <f t="shared" si="47"/>
        <v>0</v>
      </c>
      <c r="W20" s="90">
        <f t="shared" si="48"/>
        <v>0</v>
      </c>
      <c r="X20" s="90">
        <f t="shared" si="49"/>
        <v>0</v>
      </c>
      <c r="Y20" s="90">
        <f t="shared" si="50"/>
        <v>0</v>
      </c>
      <c r="Z20" s="90">
        <f t="shared" si="51"/>
        <v>0</v>
      </c>
      <c r="AA20" s="90">
        <f t="shared" si="52"/>
        <v>0</v>
      </c>
      <c r="AB20" s="90">
        <f t="shared" si="53"/>
        <v>0</v>
      </c>
      <c r="AC20" s="90">
        <f t="shared" si="54"/>
        <v>0</v>
      </c>
      <c r="AD20" s="90">
        <f t="shared" si="55"/>
        <v>0</v>
      </c>
      <c r="AE20" s="90">
        <f t="shared" si="56"/>
        <v>0</v>
      </c>
      <c r="AF20" s="90">
        <f t="shared" si="57"/>
        <v>0</v>
      </c>
      <c r="AG20" s="90">
        <f t="shared" si="58"/>
        <v>0</v>
      </c>
      <c r="AH20" s="90">
        <f t="shared" si="59"/>
        <v>0</v>
      </c>
      <c r="AI20" s="90">
        <f t="shared" si="60"/>
        <v>0</v>
      </c>
      <c r="AJ20" s="90">
        <f t="shared" si="61"/>
        <v>0</v>
      </c>
      <c r="AK20" s="90">
        <f t="shared" si="62"/>
        <v>0</v>
      </c>
      <c r="AL20" s="90">
        <f t="shared" si="63"/>
        <v>0</v>
      </c>
      <c r="AM20" s="90">
        <f t="shared" si="64"/>
        <v>0</v>
      </c>
      <c r="AN20" s="90">
        <f t="shared" si="65"/>
        <v>0</v>
      </c>
      <c r="AO20" s="90">
        <f t="shared" si="66"/>
        <v>0</v>
      </c>
      <c r="AP20" s="90">
        <f t="shared" si="67"/>
        <v>0</v>
      </c>
      <c r="AQ20" s="90">
        <f t="shared" si="68"/>
        <v>0</v>
      </c>
      <c r="AR20" s="90">
        <f t="shared" si="69"/>
        <v>0</v>
      </c>
      <c r="AS20" s="90">
        <f t="shared" si="70"/>
        <v>0</v>
      </c>
      <c r="AT20" s="90">
        <f t="shared" si="71"/>
        <v>0</v>
      </c>
      <c r="AU20" s="90">
        <f t="shared" si="72"/>
        <v>0</v>
      </c>
      <c r="AV20" s="90">
        <f t="shared" si="73"/>
        <v>0</v>
      </c>
    </row>
  </sheetData>
  <mergeCells count="48">
    <mergeCell ref="AQ11:AR11"/>
    <mergeCell ref="AU11:AV11"/>
    <mergeCell ref="AS11:AT11"/>
    <mergeCell ref="AM11:AN11"/>
    <mergeCell ref="AO11:AP11"/>
    <mergeCell ref="AG11:AH11"/>
    <mergeCell ref="AI11:AJ11"/>
    <mergeCell ref="AK11:AL11"/>
    <mergeCell ref="W11:X11"/>
    <mergeCell ref="Y11:Z11"/>
    <mergeCell ref="AA11:AB11"/>
    <mergeCell ref="AC11:AD11"/>
    <mergeCell ref="AE11:AF11"/>
    <mergeCell ref="M11:N11"/>
    <mergeCell ref="O11:P11"/>
    <mergeCell ref="Q11:R11"/>
    <mergeCell ref="S11:T11"/>
    <mergeCell ref="U11:V11"/>
    <mergeCell ref="D11:D12"/>
    <mergeCell ref="E11:E12"/>
    <mergeCell ref="F11:F12"/>
    <mergeCell ref="G11:G12"/>
    <mergeCell ref="K11:L11"/>
    <mergeCell ref="M10:P10"/>
    <mergeCell ref="A2:J2"/>
    <mergeCell ref="A10:L10"/>
    <mergeCell ref="A11:A12"/>
    <mergeCell ref="B11:B12"/>
    <mergeCell ref="C11:C12"/>
    <mergeCell ref="CC2:CD2"/>
    <mergeCell ref="AE2:AH2"/>
    <mergeCell ref="BI2:BL2"/>
    <mergeCell ref="AQ2:AT2"/>
    <mergeCell ref="AM2:AP2"/>
    <mergeCell ref="AI2:AL2"/>
    <mergeCell ref="AU2:AX2"/>
    <mergeCell ref="BC2:BF2"/>
    <mergeCell ref="AY2:BB2"/>
    <mergeCell ref="BG2:BH2"/>
    <mergeCell ref="BM2:BP2"/>
    <mergeCell ref="BY2:CB2"/>
    <mergeCell ref="BU2:BX2"/>
    <mergeCell ref="BQ2:BT2"/>
    <mergeCell ref="S2:V2"/>
    <mergeCell ref="W2:Z2"/>
    <mergeCell ref="AA2:AD2"/>
    <mergeCell ref="K2:N2"/>
    <mergeCell ref="O2:R2"/>
  </mergeCells>
  <dataValidations count="1">
    <dataValidation type="list" allowBlank="1" showInputMessage="1" showErrorMessage="1" sqref="G4:H7">
      <formula1>#REF!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Profesionales Medicos y No Med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mariamolina</dc:creator>
  <cp:lastModifiedBy>mariamolina</cp:lastModifiedBy>
  <dcterms:created xsi:type="dcterms:W3CDTF">2018-08-21T16:25:03Z</dcterms:created>
  <dcterms:modified xsi:type="dcterms:W3CDTF">2018-12-15T00:00:20Z</dcterms:modified>
</cp:coreProperties>
</file>